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1755.CENACE\My Documents\CENACE\2018\Portal de datos\"/>
    </mc:Choice>
  </mc:AlternateContent>
  <bookViews>
    <workbookView xWindow="0" yWindow="0" windowWidth="28800" windowHeight="12210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F28" i="5" l="1"/>
  <c r="F16" i="5" s="1"/>
  <c r="F24" i="5"/>
  <c r="F18" i="5"/>
  <c r="F13" i="5"/>
  <c r="E24" i="5"/>
  <c r="E18" i="5"/>
  <c r="E16" i="5" s="1"/>
  <c r="E13" i="5"/>
  <c r="F29" i="5" l="1"/>
  <c r="E29" i="5"/>
  <c r="C29" i="5" l="1"/>
  <c r="C24" i="5"/>
  <c r="C18" i="5"/>
  <c r="C16" i="5" s="1"/>
  <c r="H28" i="5" l="1"/>
  <c r="G28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4" i="5"/>
  <c r="G14" i="5"/>
  <c r="G13" i="5" s="1"/>
  <c r="D24" i="5"/>
  <c r="D16" i="5" s="1"/>
  <c r="D18" i="5"/>
  <c r="D13" i="5"/>
  <c r="D29" i="5" s="1"/>
  <c r="H16" i="5" l="1"/>
  <c r="G18" i="5"/>
  <c r="G16" i="5" s="1"/>
  <c r="H18" i="5"/>
  <c r="H13" i="5"/>
  <c r="I28" i="5"/>
  <c r="I26" i="5"/>
  <c r="I25" i="5"/>
  <c r="I16" i="5"/>
  <c r="I23" i="5"/>
  <c r="I22" i="5"/>
  <c r="I21" i="5"/>
  <c r="I20" i="5"/>
  <c r="I19" i="5"/>
  <c r="I18" i="5"/>
  <c r="I17" i="5"/>
  <c r="I14" i="5"/>
  <c r="I13" i="5"/>
  <c r="I30" i="5"/>
  <c r="I29" i="5" l="1"/>
  <c r="I24" i="5"/>
</calcChain>
</file>

<file path=xl/sharedStrings.xml><?xml version="1.0" encoding="utf-8"?>
<sst xmlns="http://schemas.openxmlformats.org/spreadsheetml/2006/main" count="776" uniqueCount="700">
  <si>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</si>
  <si>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</si>
  <si>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</si>
  <si>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</si>
  <si>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</si>
  <si>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</si>
  <si>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</si>
  <si>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</si>
  <si>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</si>
  <si>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</si>
  <si>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</si>
  <si>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</si>
  <si>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</si>
  <si>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</si>
  <si>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</si>
  <si>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</si>
  <si>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</si>
  <si>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</si>
  <si>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</si>
  <si>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</si>
  <si>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</si>
  <si>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</si>
  <si>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</si>
  <si>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</si>
  <si>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</si>
  <si>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</si>
  <si>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</si>
  <si>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</si>
  <si>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</si>
  <si>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</si>
  <si>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</si>
  <si>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</si>
  <si>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</si>
  <si>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</si>
  <si>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</si>
  <si>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</si>
  <si>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</si>
  <si>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</si>
  <si>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</si>
  <si>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</si>
  <si>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</si>
  <si>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</si>
  <si>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</si>
  <si>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</si>
  <si>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</si>
  <si>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</si>
  <si>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</si>
  <si>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</si>
  <si>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</si>
  <si>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</si>
  <si>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</si>
  <si>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</si>
  <si>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</si>
  <si>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</si>
  <si>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</si>
  <si>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</si>
  <si>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</si>
  <si>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</si>
  <si>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</si>
  <si>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</si>
  <si>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</si>
  <si>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</si>
  <si>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</si>
  <si>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</si>
  <si>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</si>
  <si>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</si>
  <si>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</si>
  <si>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</si>
  <si>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</si>
  <si>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</si>
  <si>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</si>
  <si>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</si>
  <si>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</si>
  <si>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</si>
  <si>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</si>
  <si>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</si>
  <si>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</si>
  <si>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</si>
  <si>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</si>
  <si>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</si>
  <si>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</si>
  <si>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</si>
  <si>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</si>
  <si>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</si>
  <si>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</si>
  <si>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</si>
  <si>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</si>
  <si>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</si>
  <si>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</si>
  <si>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</si>
  <si>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</si>
  <si>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</si>
  <si>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</si>
  <si>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</si>
  <si>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</si>
  <si>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</si>
  <si>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</si>
  <si>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</si>
  <si>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</si>
  <si>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</si>
  <si>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</si>
  <si>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</si>
  <si>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</si>
  <si>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</si>
  <si>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</si>
  <si>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</si>
  <si>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</si>
  <si>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</si>
  <si>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</si>
  <si>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</si>
  <si>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</si>
  <si>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</si>
  <si>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</si>
  <si>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</si>
  <si>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</si>
  <si>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</si>
  <si>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</si>
  <si>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</si>
  <si>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</si>
  <si>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</si>
  <si>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</si>
  <si>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</si>
  <si>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</si>
  <si>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</si>
  <si>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</si>
  <si>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</si>
  <si>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</si>
  <si>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</si>
  <si>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</si>
  <si>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</si>
  <si>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</si>
  <si>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</si>
  <si>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</si>
  <si>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</si>
  <si>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</si>
  <si>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</si>
  <si>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</si>
  <si>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</si>
  <si>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</si>
  <si>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</si>
  <si>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</si>
  <si>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</si>
  <si>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</si>
  <si>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</si>
  <si>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</si>
  <si>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</si>
  <si>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</si>
  <si>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</si>
  <si>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</si>
  <si>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</si>
  <si>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</si>
  <si>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</si>
  <si>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</si>
  <si>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</si>
  <si>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</si>
  <si>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</si>
  <si>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</si>
  <si>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</si>
  <si>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</si>
  <si>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</si>
  <si>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</si>
  <si>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</si>
  <si>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</si>
  <si>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</si>
  <si>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</si>
  <si>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</si>
  <si>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</si>
  <si>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</si>
  <si>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</si>
  <si>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</si>
  <si>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</si>
  <si>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</si>
  <si>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</si>
  <si>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</si>
  <si>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</si>
  <si>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</si>
  <si>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</si>
  <si>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</si>
  <si>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</si>
  <si>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</si>
  <si>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</si>
  <si>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</si>
  <si>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</si>
  <si>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</si>
  <si>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</si>
  <si>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</si>
  <si>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</si>
  <si>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</si>
  <si>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</si>
  <si>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</si>
  <si>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</si>
  <si>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</si>
  <si>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</si>
  <si>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</si>
  <si>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</si>
  <si>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</si>
  <si>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</si>
  <si>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</si>
  <si>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</si>
  <si>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</si>
  <si>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</si>
  <si>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</si>
  <si>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</si>
  <si>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</si>
  <si>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</si>
  <si>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</si>
  <si>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</si>
  <si>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</si>
  <si>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</si>
  <si>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</si>
  <si>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</si>
  <si>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</si>
  <si>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</si>
  <si>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</si>
  <si>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</si>
  <si>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</si>
  <si>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</si>
  <si>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</si>
  <si>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</si>
  <si>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</si>
  <si>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</si>
  <si>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</si>
  <si>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</si>
  <si>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</si>
  <si>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</si>
  <si>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</si>
  <si>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</si>
  <si>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</si>
  <si>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</si>
  <si>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</si>
  <si>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</si>
  <si>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</si>
  <si>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</si>
  <si>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</si>
  <si>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</si>
  <si>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</si>
  <si>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</si>
  <si>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</si>
  <si>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</si>
  <si>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</si>
  <si>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</si>
  <si>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</si>
  <si>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</si>
  <si>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</si>
  <si>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</si>
  <si>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</si>
  <si>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</si>
  <si>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</si>
  <si>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</si>
  <si>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</si>
  <si>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</si>
  <si>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</si>
  <si>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</si>
  <si>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</si>
  <si>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</si>
  <si>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</si>
  <si>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</si>
  <si>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</si>
  <si>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</si>
  <si>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</si>
  <si>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</si>
  <si>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</si>
  <si>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</si>
  <si>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</si>
  <si>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</si>
  <si>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</si>
  <si>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</si>
  <si>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</si>
  <si>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</si>
  <si>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</si>
  <si>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</si>
  <si>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</si>
  <si>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</si>
  <si>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</si>
  <si>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</si>
  <si>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</si>
  <si>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</si>
  <si>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</si>
  <si>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</si>
  <si>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</si>
  <si>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</si>
  <si>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</si>
  <si>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</si>
  <si>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</si>
  <si>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</si>
  <si>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</si>
  <si>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</si>
  <si>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</si>
  <si>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</si>
  <si>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</si>
  <si>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</si>
  <si>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</si>
  <si>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</si>
  <si>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</si>
  <si>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</si>
  <si>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</si>
  <si>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</si>
  <si>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</si>
  <si>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</si>
  <si>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</si>
  <si>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</si>
  <si>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</si>
  <si>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</si>
  <si>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</si>
  <si>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</si>
  <si>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</si>
  <si>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</si>
  <si>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</si>
  <si>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</si>
  <si>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</si>
  <si>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</si>
  <si>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</si>
  <si>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</si>
  <si>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</si>
  <si>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</si>
  <si>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</si>
  <si>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</si>
  <si>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</si>
  <si>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</si>
  <si>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</si>
  <si>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</si>
  <si>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</si>
  <si>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</si>
  <si>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</si>
  <si>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</si>
  <si>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</si>
  <si>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</si>
  <si>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</si>
  <si>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</si>
  <si>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</si>
  <si>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</si>
  <si>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</si>
  <si>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</si>
  <si>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</si>
  <si>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</si>
  <si>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</si>
  <si>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</si>
  <si>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</si>
  <si>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</si>
  <si>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</si>
  <si>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</si>
  <si>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</si>
  <si>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</si>
  <si>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</si>
  <si>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</si>
  <si>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</si>
  <si>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</si>
  <si>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</si>
  <si>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</si>
  <si>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</si>
  <si>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</si>
  <si>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</si>
  <si>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</si>
  <si>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</si>
  <si>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</si>
  <si>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</si>
  <si>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</si>
  <si>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</si>
  <si>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</si>
  <si>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</si>
  <si>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</si>
  <si>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</si>
  <si>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</si>
  <si>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</si>
  <si>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</si>
  <si>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</si>
  <si>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</si>
  <si>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</si>
  <si>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</si>
  <si>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</si>
  <si>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</si>
  <si>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</si>
  <si>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</si>
  <si>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</si>
  <si>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</si>
  <si>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</si>
  <si>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</si>
  <si>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</si>
  <si>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</si>
  <si>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</si>
  <si>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</si>
  <si>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</si>
  <si>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</si>
  <si>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</si>
  <si>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</si>
  <si>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</si>
  <si>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</si>
  <si>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</si>
  <si>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</si>
  <si>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</si>
  <si>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</si>
  <si>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</si>
  <si>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</si>
  <si>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</si>
  <si>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</si>
  <si>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</si>
  <si>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</si>
  <si>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</si>
  <si>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</si>
  <si>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</si>
  <si>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</si>
  <si>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</si>
  <si>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</si>
  <si>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</si>
  <si>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</si>
  <si>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</si>
  <si>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</si>
  <si>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</si>
  <si>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</si>
  <si>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</si>
  <si>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</si>
  <si>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</si>
  <si>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</si>
  <si>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</si>
  <si>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</si>
  <si>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</si>
  <si>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</si>
  <si>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</si>
  <si>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</si>
  <si>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</si>
  <si>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</si>
  <si>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</si>
  <si>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</si>
  <si>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</si>
  <si>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</si>
  <si>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</si>
  <si>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</si>
  <si>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</si>
  <si>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</si>
  <si>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</si>
  <si>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</si>
  <si>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</si>
  <si>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</si>
  <si>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</si>
  <si>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</si>
  <si>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</si>
  <si>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</si>
  <si>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</si>
  <si>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</si>
  <si>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</si>
  <si>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</si>
  <si>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</si>
  <si>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</si>
  <si>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</si>
  <si>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</si>
  <si>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</si>
  <si>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</si>
  <si>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</si>
  <si>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</si>
  <si>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</si>
  <si>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</si>
  <si>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</si>
  <si>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</si>
  <si>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</si>
  <si>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</si>
  <si>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</si>
  <si>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</si>
  <si>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</si>
  <si>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</si>
  <si>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</si>
  <si>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</si>
  <si>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</si>
  <si>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</si>
  <si>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</si>
  <si>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</si>
  <si>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</si>
  <si>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</si>
  <si>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</si>
  <si>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</si>
  <si>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</si>
  <si>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</si>
  <si>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</si>
  <si>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</si>
  <si>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</si>
  <si>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</si>
  <si>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</si>
  <si>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</si>
  <si>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</si>
  <si>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</si>
  <si>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</si>
  <si>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</si>
  <si>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</si>
  <si>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</si>
  <si>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</si>
  <si>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</si>
  <si>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</si>
  <si>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</si>
  <si>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</si>
  <si>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</si>
  <si>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</si>
  <si>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</si>
  <si>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</si>
  <si>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</si>
  <si>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</si>
  <si>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</si>
  <si>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</si>
  <si>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</si>
  <si>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</si>
  <si>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</si>
  <si>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</si>
  <si>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</si>
  <si>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</si>
  <si>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</si>
  <si>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</si>
  <si>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</si>
  <si>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</si>
  <si>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</si>
  <si>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</si>
  <si>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</si>
  <si>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</si>
  <si>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</si>
  <si>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</si>
  <si>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</si>
  <si>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</si>
  <si>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</si>
  <si>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</si>
  <si>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</si>
  <si>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</si>
  <si>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</si>
  <si>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</si>
  <si>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</si>
  <si>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</si>
  <si>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</si>
  <si>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</si>
  <si>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</si>
  <si>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</si>
  <si>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</si>
  <si>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</si>
  <si>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</si>
  <si>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</si>
  <si>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</si>
  <si>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</si>
  <si>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</si>
  <si>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</si>
  <si>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</si>
  <si>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</si>
  <si>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</si>
  <si>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</si>
  <si>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</si>
  <si>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</si>
  <si>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</si>
  <si>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</si>
  <si>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</si>
  <si>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</si>
  <si>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</si>
  <si>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</si>
  <si>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</si>
  <si>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</si>
  <si>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</si>
  <si>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</si>
  <si>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</si>
  <si>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</si>
  <si>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</si>
  <si>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</si>
  <si>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</si>
  <si>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</si>
  <si>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</si>
  <si>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</si>
  <si>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</si>
  <si>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</si>
  <si>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</si>
  <si>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</si>
  <si>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</si>
  <si>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</si>
  <si>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</si>
  <si>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</si>
  <si>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</si>
  <si>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</si>
  <si>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</si>
  <si>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</si>
  <si>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</si>
  <si>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</si>
  <si>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</si>
  <si>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</si>
  <si>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</si>
  <si>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</si>
  <si>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</si>
  <si>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</si>
  <si>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</si>
  <si>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</si>
  <si>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</si>
  <si>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</si>
  <si>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</si>
  <si>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</si>
  <si>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</si>
  <si>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</si>
  <si>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</si>
  <si>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</si>
  <si>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</si>
  <si>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</si>
  <si>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</si>
  <si>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</si>
  <si>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</si>
  <si>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</si>
  <si>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</si>
  <si>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</si>
  <si>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</si>
  <si>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</si>
  <si>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</si>
  <si>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</si>
  <si>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</si>
  <si>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</si>
  <si>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</si>
  <si>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</si>
  <si>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</si>
  <si>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</si>
  <si>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</si>
  <si>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</si>
  <si>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</si>
  <si>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</si>
  <si>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</si>
  <si>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</si>
  <si>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</si>
  <si>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</si>
  <si>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</si>
  <si>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</si>
  <si>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</si>
  <si>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</si>
  <si>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</si>
  <si>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</si>
  <si>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</si>
  <si>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</si>
  <si>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</si>
  <si>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</si>
  <si>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</si>
  <si>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</si>
  <si>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</si>
  <si>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</si>
  <si>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</si>
  <si>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</si>
  <si>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</si>
  <si>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</si>
  <si>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</si>
  <si>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</si>
  <si>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</si>
  <si>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</si>
  <si>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</si>
  <si>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</si>
  <si>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</si>
  <si>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</si>
  <si>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</si>
  <si>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</si>
  <si>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</si>
  <si>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</si>
  <si>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</si>
  <si>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</si>
  <si>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</si>
  <si>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</si>
  <si>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</si>
  <si>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</si>
  <si>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</si>
  <si>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</si>
  <si>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</si>
  <si>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</si>
  <si>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</si>
  <si>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</si>
  <si>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</si>
  <si>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</si>
  <si>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</si>
  <si>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</si>
  <si>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</si>
  <si>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</si>
  <si>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</si>
  <si>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</si>
  <si>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</si>
  <si>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</si>
  <si>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</si>
  <si>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</si>
  <si>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</si>
  <si>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</si>
  <si>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</si>
  <si>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</si>
  <si>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</si>
  <si>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</si>
  <si>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</si>
  <si>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</si>
  <si>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</si>
  <si>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</si>
  <si>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</si>
  <si>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</si>
  <si>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</si>
  <si>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</si>
  <si>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</si>
  <si>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</si>
  <si>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</si>
  <si>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</si>
  <si>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</si>
  <si>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</si>
  <si>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Operaciones Ajenas Netas</t>
  </si>
  <si>
    <t>TRANSFERENCIAS INTERNAS OTORGADAS A ENTIDADES PARAESTATALES EMPRESARIALES Y NO FINANCIERAS</t>
  </si>
  <si>
    <t>INVERSIÓN PÚBLICA</t>
  </si>
  <si>
    <t>5,1,2,6,0,0,0</t>
  </si>
  <si>
    <t>COSTO FINANCIERO NETO</t>
  </si>
  <si>
    <t>ABRIL</t>
  </si>
  <si>
    <t>MAYO</t>
  </si>
  <si>
    <t>A Septiembre</t>
  </si>
  <si>
    <t>Septiembre 2018</t>
  </si>
  <si>
    <t>JULIO</t>
  </si>
  <si>
    <t>AGOSTO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</si>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</sst>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General_)"/>
    <numFmt numFmtId="166" formatCode="#,##0.0_);\(#,##0.0\)"/>
    <numFmt numFmtId="167" formatCode="_-[$€-2]* #,##0.00_-;\-[$€-2]* #,##0.00_-;_-[$€-2]* &quot;-&quot;??_-"/>
    <numFmt numFmtId="168" formatCode="*-;*-;*-;*-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* @"/>
    <numFmt numFmtId="172" formatCode="_-#,##0.0\ _€_-;\-#,##0.0\ _€_-;_-* &quot;-&quot;??\ _€_-;_-@_-"/>
    <numFmt numFmtId="173" formatCode="00"/>
    <numFmt numFmtId="174" formatCode="0_ ;\-0\ "/>
    <numFmt numFmtId="175" formatCode="_(* #,##0.0_);_(* \(#,##0.0\);_(* &quot;-&quot;??_);_(@_)"/>
    <numFmt numFmtId="176" formatCode="#,##0.0"/>
    <numFmt numFmtId="177" formatCode="_-* #,##0.000_-;\-* #,##0.000_-;_-* &quot;-&quot;??_-;_-@_-"/>
    <numFmt numFmtId="178" formatCode="0.0%"/>
    <numFmt numFmtId="179" formatCode="#,##0.0,,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CC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121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5" fontId="18" fillId="0" borderId="0"/>
    <xf numFmtId="0" fontId="18" fillId="0" borderId="0"/>
    <xf numFmtId="165" fontId="18" fillId="0" borderId="0"/>
    <xf numFmtId="165" fontId="18" fillId="0" borderId="0"/>
    <xf numFmtId="165" fontId="18" fillId="0" borderId="0"/>
    <xf numFmtId="0" fontId="18" fillId="0" borderId="0"/>
    <xf numFmtId="0" fontId="18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25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5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5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5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5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5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5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5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5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5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5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7" fillId="2" borderId="0" applyNumberFormat="0" applyBorder="0" applyAlignment="0" applyProtection="0"/>
    <xf numFmtId="0" fontId="28" fillId="6" borderId="4" applyNumberFormat="0" applyAlignment="0" applyProtection="0"/>
    <xf numFmtId="0" fontId="29" fillId="7" borderId="7" applyNumberFormat="0" applyAlignment="0" applyProtection="0"/>
    <xf numFmtId="0" fontId="30" fillId="0" borderId="6" applyNumberFormat="0" applyFill="0" applyAlignment="0" applyProtection="0"/>
    <xf numFmtId="43" fontId="1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32" fillId="5" borderId="4" applyNumberFormat="0" applyAlignment="0" applyProtection="0"/>
    <xf numFmtId="166" fontId="33" fillId="34" borderId="0"/>
    <xf numFmtId="0" fontId="18" fillId="0" borderId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3" borderId="0" applyNumberFormat="0" applyBorder="0" applyAlignment="0" applyProtection="0"/>
    <xf numFmtId="168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38" fillId="0" borderId="0" applyFont="0" applyFill="0" applyBorder="0" applyAlignment="0" applyProtection="0"/>
    <xf numFmtId="170" fontId="1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42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25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44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5" fillId="6" borderId="5" applyNumberFormat="0" applyAlignment="0" applyProtection="0"/>
    <xf numFmtId="0" fontId="46" fillId="0" borderId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1" fontId="36" fillId="0" borderId="0" applyFont="0" applyFill="0" applyBorder="0" applyAlignment="0" applyProtection="0"/>
    <xf numFmtId="0" fontId="49" fillId="0" borderId="1" applyNumberFormat="0" applyFill="0" applyAlignment="0" applyProtection="0"/>
    <xf numFmtId="0" fontId="50" fillId="0" borderId="2" applyNumberFormat="0" applyFill="0" applyAlignment="0" applyProtection="0"/>
    <xf numFmtId="0" fontId="31" fillId="0" borderId="3" applyNumberFormat="0" applyFill="0" applyAlignment="0" applyProtection="0"/>
    <xf numFmtId="0" fontId="51" fillId="0" borderId="9" applyNumberFormat="0" applyFill="0" applyAlignment="0" applyProtection="0"/>
    <xf numFmtId="164" fontId="3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2" fillId="0" borderId="0"/>
    <xf numFmtId="0" fontId="1" fillId="0" borderId="0"/>
  </cellStyleXfs>
  <cellXfs count="224">
    <xf numFmtId="0" fontId="0" fillId="0" borderId="0" xfId="0"/>
    <xf numFmtId="4" fontId="19" fillId="0" borderId="10" xfId="0" applyNumberFormat="1" applyFont="1" applyFill="1" applyBorder="1" applyAlignment="1" applyProtection="1">
      <protection locked="0"/>
    </xf>
    <xf numFmtId="0" fontId="19" fillId="33" borderId="11" xfId="0" applyFont="1" applyFill="1" applyBorder="1" applyAlignment="1" applyProtection="1">
      <alignment horizontal="left"/>
    </xf>
    <xf numFmtId="0" fontId="19" fillId="33" borderId="12" xfId="0" applyFont="1" applyFill="1" applyBorder="1" applyAlignment="1" applyProtection="1">
      <alignment horizontal="left"/>
    </xf>
    <xf numFmtId="0" fontId="19" fillId="33" borderId="12" xfId="0" applyFont="1" applyFill="1" applyBorder="1" applyProtection="1"/>
    <xf numFmtId="4" fontId="19" fillId="0" borderId="14" xfId="0" applyNumberFormat="1" applyFont="1" applyFill="1" applyBorder="1" applyAlignment="1" applyProtection="1">
      <protection locked="0"/>
    </xf>
    <xf numFmtId="0" fontId="19" fillId="33" borderId="15" xfId="0" applyFont="1" applyFill="1" applyBorder="1" applyAlignment="1" applyProtection="1">
      <alignment horizontal="left"/>
    </xf>
    <xf numFmtId="0" fontId="19" fillId="33" borderId="16" xfId="0" applyFont="1" applyFill="1" applyBorder="1" applyAlignment="1" applyProtection="1">
      <alignment horizontal="left"/>
    </xf>
    <xf numFmtId="0" fontId="19" fillId="33" borderId="16" xfId="0" applyFont="1" applyFill="1" applyBorder="1" applyProtection="1"/>
    <xf numFmtId="4" fontId="19" fillId="33" borderId="14" xfId="0" applyNumberFormat="1" applyFont="1" applyFill="1" applyBorder="1" applyAlignment="1" applyProtection="1">
      <protection locked="0"/>
    </xf>
    <xf numFmtId="0" fontId="19" fillId="33" borderId="17" xfId="0" applyFont="1" applyFill="1" applyBorder="1" applyAlignment="1" applyProtection="1">
      <alignment horizontal="left"/>
    </xf>
    <xf numFmtId="0" fontId="19" fillId="33" borderId="14" xfId="0" applyFont="1" applyFill="1" applyBorder="1" applyAlignment="1" applyProtection="1">
      <alignment horizontal="center"/>
    </xf>
    <xf numFmtId="0" fontId="19" fillId="33" borderId="16" xfId="0" applyFont="1" applyFill="1" applyBorder="1" applyAlignment="1" applyProtection="1">
      <alignment horizontal="left" indent="1"/>
    </xf>
    <xf numFmtId="0" fontId="19" fillId="33" borderId="15" xfId="0" applyFont="1" applyFill="1" applyBorder="1" applyAlignment="1" applyProtection="1">
      <alignment horizontal="left" indent="1"/>
    </xf>
    <xf numFmtId="0" fontId="19" fillId="33" borderId="17" xfId="0" applyFont="1" applyFill="1" applyBorder="1" applyProtection="1"/>
    <xf numFmtId="0" fontId="19" fillId="33" borderId="16" xfId="0" applyFont="1" applyFill="1" applyBorder="1" applyAlignment="1" applyProtection="1"/>
    <xf numFmtId="0" fontId="19" fillId="33" borderId="16" xfId="27" applyFont="1" applyFill="1" applyBorder="1" applyAlignment="1" applyProtection="1">
      <alignment horizontal="left"/>
    </xf>
    <xf numFmtId="0" fontId="19" fillId="33" borderId="18" xfId="0" applyFont="1" applyFill="1" applyBorder="1" applyProtection="1"/>
    <xf numFmtId="0" fontId="19" fillId="33" borderId="19" xfId="0" applyFont="1" applyFill="1" applyBorder="1" applyProtection="1"/>
    <xf numFmtId="0" fontId="19" fillId="33" borderId="20" xfId="0" applyFont="1" applyFill="1" applyBorder="1" applyAlignment="1" applyProtection="1"/>
    <xf numFmtId="0" fontId="19" fillId="33" borderId="15" xfId="0" applyFont="1" applyFill="1" applyBorder="1" applyAlignment="1" applyProtection="1"/>
    <xf numFmtId="0" fontId="19" fillId="33" borderId="17" xfId="0" applyFont="1" applyFill="1" applyBorder="1" applyAlignment="1" applyProtection="1">
      <alignment horizontal="left" indent="1"/>
    </xf>
    <xf numFmtId="0" fontId="19" fillId="33" borderId="16" xfId="0" quotePrefix="1" applyFont="1" applyFill="1" applyBorder="1" applyAlignment="1" applyProtection="1">
      <alignment horizontal="left"/>
    </xf>
    <xf numFmtId="173" fontId="52" fillId="0" borderId="0" xfId="2118" applyNumberFormat="1" applyFont="1" applyBorder="1" applyAlignment="1">
      <alignment vertical="top"/>
    </xf>
    <xf numFmtId="173" fontId="53" fillId="0" borderId="0" xfId="2118" applyNumberFormat="1" applyFont="1" applyBorder="1" applyAlignment="1">
      <alignment vertical="top" wrapText="1"/>
    </xf>
    <xf numFmtId="0" fontId="52" fillId="0" borderId="0" xfId="2118" applyFont="1" applyBorder="1" applyAlignment="1">
      <alignment vertical="top"/>
    </xf>
    <xf numFmtId="172" fontId="60" fillId="0" borderId="0" xfId="415" quotePrefix="1" applyNumberFormat="1" applyFont="1" applyFill="1" applyBorder="1" applyAlignment="1">
      <alignment horizontal="right"/>
    </xf>
    <xf numFmtId="172" fontId="54" fillId="0" borderId="0" xfId="415" applyNumberFormat="1" applyFont="1" applyAlignment="1">
      <alignment horizontal="centerContinuous"/>
    </xf>
    <xf numFmtId="172" fontId="52" fillId="0" borderId="0" xfId="415" applyNumberFormat="1" applyFont="1" applyAlignment="1">
      <alignment horizontal="centerContinuous"/>
    </xf>
    <xf numFmtId="172" fontId="52" fillId="0" borderId="0" xfId="415" applyNumberFormat="1" applyFont="1"/>
    <xf numFmtId="172" fontId="53" fillId="0" borderId="0" xfId="415" applyNumberFormat="1" applyFont="1" applyAlignment="1" applyProtection="1">
      <alignment horizontal="centerContinuous"/>
    </xf>
    <xf numFmtId="172" fontId="52" fillId="0" borderId="0" xfId="415" applyNumberFormat="1" applyFont="1" applyBorder="1"/>
    <xf numFmtId="173" fontId="52" fillId="0" borderId="29" xfId="0" applyNumberFormat="1" applyFont="1" applyBorder="1" applyAlignment="1">
      <alignment vertical="top"/>
    </xf>
    <xf numFmtId="172" fontId="52" fillId="0" borderId="29" xfId="415" applyNumberFormat="1" applyFont="1" applyBorder="1" applyAlignment="1">
      <alignment wrapText="1"/>
    </xf>
    <xf numFmtId="172" fontId="53" fillId="0" borderId="29" xfId="415" applyNumberFormat="1" applyFont="1" applyBorder="1" applyAlignment="1">
      <alignment horizontal="right"/>
    </xf>
    <xf numFmtId="0" fontId="52" fillId="0" borderId="0" xfId="0" applyFont="1" applyAlignment="1">
      <alignment vertical="top"/>
    </xf>
    <xf numFmtId="172" fontId="56" fillId="35" borderId="0" xfId="415" applyNumberFormat="1" applyFont="1" applyFill="1" applyBorder="1" applyAlignment="1">
      <alignment horizontal="right"/>
    </xf>
    <xf numFmtId="172" fontId="56" fillId="35" borderId="0" xfId="415" quotePrefix="1" applyNumberFormat="1" applyFont="1" applyFill="1" applyBorder="1" applyAlignment="1">
      <alignment horizontal="right"/>
    </xf>
    <xf numFmtId="172" fontId="57" fillId="35" borderId="0" xfId="415" quotePrefix="1" applyNumberFormat="1" applyFont="1" applyFill="1" applyBorder="1" applyAlignment="1">
      <alignment horizontal="right"/>
    </xf>
    <xf numFmtId="0" fontId="58" fillId="0" borderId="0" xfId="0" applyFont="1" applyAlignment="1">
      <alignment vertical="top"/>
    </xf>
    <xf numFmtId="173" fontId="52" fillId="0" borderId="30" xfId="0" applyNumberFormat="1" applyFont="1" applyBorder="1" applyAlignment="1">
      <alignment vertical="top"/>
    </xf>
    <xf numFmtId="172" fontId="52" fillId="0" borderId="30" xfId="415" applyNumberFormat="1" applyFont="1" applyBorder="1" applyAlignment="1">
      <alignment wrapText="1"/>
    </xf>
    <xf numFmtId="172" fontId="53" fillId="0" borderId="30" xfId="415" quotePrefix="1" applyNumberFormat="1" applyFont="1" applyBorder="1" applyAlignment="1">
      <alignment horizontal="right"/>
    </xf>
    <xf numFmtId="173" fontId="52" fillId="0" borderId="0" xfId="0" applyNumberFormat="1" applyFont="1" applyAlignment="1">
      <alignment vertical="top"/>
    </xf>
    <xf numFmtId="172" fontId="53" fillId="0" borderId="0" xfId="415" quotePrefix="1" applyNumberFormat="1" applyFont="1" applyBorder="1" applyAlignment="1">
      <alignment horizontal="right"/>
    </xf>
    <xf numFmtId="172" fontId="59" fillId="36" borderId="0" xfId="415" applyNumberFormat="1" applyFont="1" applyFill="1" applyBorder="1" applyAlignment="1">
      <alignment horizontal="left" vertical="top"/>
    </xf>
    <xf numFmtId="172" fontId="60" fillId="0" borderId="0" xfId="415" applyNumberFormat="1" applyFont="1" applyFill="1"/>
    <xf numFmtId="176" fontId="60" fillId="0" borderId="0" xfId="0" applyNumberFormat="1" applyFont="1" applyFill="1" applyAlignment="1">
      <alignment vertical="top"/>
    </xf>
    <xf numFmtId="0" fontId="60" fillId="0" borderId="0" xfId="0" applyFont="1" applyFill="1" applyAlignment="1">
      <alignment vertical="top"/>
    </xf>
    <xf numFmtId="172" fontId="52" fillId="0" borderId="31" xfId="415" applyNumberFormat="1" applyFont="1" applyFill="1" applyBorder="1" applyAlignment="1">
      <alignment horizontal="left" vertical="center" wrapText="1" indent="1"/>
    </xf>
    <xf numFmtId="173" fontId="52" fillId="0" borderId="0" xfId="415" applyNumberFormat="1" applyFont="1" applyFill="1" applyAlignment="1">
      <alignment vertical="top" wrapText="1"/>
    </xf>
    <xf numFmtId="172" fontId="52" fillId="0" borderId="19" xfId="415" applyNumberFormat="1" applyFont="1" applyFill="1" applyBorder="1" applyAlignment="1">
      <alignment horizontal="left" vertical="center" wrapText="1" indent="1"/>
    </xf>
    <xf numFmtId="175" fontId="58" fillId="0" borderId="0" xfId="415" quotePrefix="1" applyNumberFormat="1" applyFont="1" applyFill="1" applyBorder="1" applyAlignment="1">
      <alignment horizontal="right"/>
    </xf>
    <xf numFmtId="172" fontId="61" fillId="0" borderId="0" xfId="415" quotePrefix="1" applyNumberFormat="1" applyFont="1" applyFill="1" applyBorder="1" applyAlignment="1">
      <alignment horizontal="right"/>
    </xf>
    <xf numFmtId="0" fontId="58" fillId="0" borderId="0" xfId="0" applyFont="1" applyFill="1" applyAlignment="1">
      <alignment vertical="top"/>
    </xf>
    <xf numFmtId="172" fontId="55" fillId="37" borderId="0" xfId="415" applyNumberFormat="1" applyFont="1" applyFill="1" applyBorder="1" applyAlignment="1">
      <alignment horizontal="left" vertical="top"/>
    </xf>
    <xf numFmtId="173" fontId="62" fillId="0" borderId="0" xfId="0" applyNumberFormat="1" applyFont="1" applyFill="1" applyAlignment="1">
      <alignment vertical="top"/>
    </xf>
    <xf numFmtId="172" fontId="62" fillId="0" borderId="0" xfId="415" applyNumberFormat="1" applyFont="1" applyFill="1" applyBorder="1" applyAlignment="1">
      <alignment wrapText="1"/>
    </xf>
    <xf numFmtId="172" fontId="63" fillId="0" borderId="0" xfId="415" quotePrefix="1" applyNumberFormat="1" applyFont="1" applyFill="1" applyBorder="1" applyAlignment="1">
      <alignment horizontal="right"/>
    </xf>
    <xf numFmtId="0" fontId="62" fillId="0" borderId="0" xfId="0" applyFont="1" applyFill="1" applyAlignment="1">
      <alignment vertical="top"/>
    </xf>
    <xf numFmtId="173" fontId="60" fillId="36" borderId="0" xfId="415" applyNumberFormat="1" applyFont="1" applyFill="1" applyBorder="1" applyAlignment="1">
      <alignment vertical="top" wrapText="1"/>
    </xf>
    <xf numFmtId="172" fontId="52" fillId="0" borderId="0" xfId="415" applyNumberFormat="1" applyFont="1" applyFill="1"/>
    <xf numFmtId="176" fontId="52" fillId="0" borderId="0" xfId="0" applyNumberFormat="1" applyFont="1" applyFill="1" applyAlignment="1">
      <alignment vertical="top"/>
    </xf>
    <xf numFmtId="0" fontId="52" fillId="0" borderId="0" xfId="0" applyFont="1" applyFill="1" applyAlignment="1">
      <alignment vertical="top"/>
    </xf>
    <xf numFmtId="173" fontId="52" fillId="36" borderId="0" xfId="415" applyNumberFormat="1" applyFont="1" applyFill="1" applyAlignment="1">
      <alignment vertical="top" wrapText="1"/>
    </xf>
    <xf numFmtId="175" fontId="55" fillId="36" borderId="0" xfId="415" applyNumberFormat="1" applyFont="1" applyFill="1" applyBorder="1"/>
    <xf numFmtId="172" fontId="52" fillId="0" borderId="31" xfId="415" applyNumberFormat="1" applyFont="1" applyFill="1" applyBorder="1" applyAlignment="1">
      <alignment horizontal="left" vertical="top" wrapText="1" indent="1"/>
    </xf>
    <xf numFmtId="173" fontId="58" fillId="0" borderId="0" xfId="0" applyNumberFormat="1" applyFont="1" applyAlignment="1">
      <alignment vertical="top"/>
    </xf>
    <xf numFmtId="172" fontId="55" fillId="36" borderId="0" xfId="415" applyNumberFormat="1" applyFont="1" applyFill="1" applyBorder="1" applyAlignment="1">
      <alignment vertical="top" wrapText="1"/>
    </xf>
    <xf numFmtId="175" fontId="55" fillId="36" borderId="0" xfId="415" applyNumberFormat="1" applyFont="1" applyFill="1" applyBorder="1" applyAlignment="1">
      <alignment horizontal="center"/>
    </xf>
    <xf numFmtId="9" fontId="59" fillId="36" borderId="0" xfId="415" applyNumberFormat="1" applyFont="1" applyFill="1" applyBorder="1" applyAlignment="1">
      <alignment horizontal="center"/>
    </xf>
    <xf numFmtId="175" fontId="59" fillId="36" borderId="0" xfId="415" applyNumberFormat="1" applyFont="1" applyFill="1" applyBorder="1" applyAlignment="1">
      <alignment horizontal="center"/>
    </xf>
    <xf numFmtId="173" fontId="64" fillId="0" borderId="0" xfId="0" applyNumberFormat="1" applyFont="1" applyBorder="1" applyAlignment="1">
      <alignment vertical="top"/>
    </xf>
    <xf numFmtId="0" fontId="64" fillId="0" borderId="0" xfId="0" applyFont="1" applyBorder="1" applyAlignment="1">
      <alignment vertical="top"/>
    </xf>
    <xf numFmtId="0" fontId="64" fillId="0" borderId="0" xfId="0" applyFont="1" applyAlignment="1">
      <alignment vertical="top"/>
    </xf>
    <xf numFmtId="174" fontId="57" fillId="35" borderId="34" xfId="415" applyNumberFormat="1" applyFont="1" applyFill="1" applyBorder="1" applyAlignment="1">
      <alignment horizontal="center" vertical="center" wrapText="1"/>
    </xf>
    <xf numFmtId="172" fontId="57" fillId="35" borderId="35" xfId="415" applyNumberFormat="1" applyFont="1" applyFill="1" applyBorder="1" applyAlignment="1">
      <alignment horizontal="center"/>
    </xf>
    <xf numFmtId="172" fontId="57" fillId="35" borderId="36" xfId="415" applyNumberFormat="1" applyFont="1" applyFill="1" applyBorder="1" applyAlignment="1">
      <alignment horizontal="center"/>
    </xf>
    <xf numFmtId="175" fontId="62" fillId="0" borderId="0" xfId="415" quotePrefix="1" applyNumberFormat="1" applyFont="1" applyFill="1" applyBorder="1" applyAlignment="1" applyProtection="1"/>
    <xf numFmtId="177" fontId="52" fillId="0" borderId="0" xfId="0" applyNumberFormat="1" applyFont="1" applyFill="1" applyAlignment="1">
      <alignment vertical="top"/>
    </xf>
    <xf numFmtId="178" fontId="52" fillId="0" borderId="0" xfId="1927" applyNumberFormat="1" applyFont="1" applyFill="1" applyAlignment="1">
      <alignment vertical="top"/>
    </xf>
    <xf numFmtId="175" fontId="60" fillId="0" borderId="31" xfId="415" applyNumberFormat="1" applyFont="1" applyFill="1" applyBorder="1" applyAlignment="1" applyProtection="1"/>
    <xf numFmtId="175" fontId="60" fillId="0" borderId="19" xfId="415" applyNumberFormat="1" applyFont="1" applyFill="1" applyBorder="1" applyAlignment="1" applyProtection="1"/>
    <xf numFmtId="172" fontId="53" fillId="0" borderId="29" xfId="415" quotePrefix="1" applyNumberFormat="1" applyFont="1" applyBorder="1" applyAlignment="1">
      <alignment horizontal="right"/>
    </xf>
    <xf numFmtId="172" fontId="59" fillId="36" borderId="31" xfId="415" applyNumberFormat="1" applyFont="1" applyFill="1" applyBorder="1" applyAlignment="1">
      <alignment horizontal="left" vertical="top" wrapText="1"/>
    </xf>
    <xf numFmtId="175" fontId="59" fillId="36" borderId="31" xfId="415" applyNumberFormat="1" applyFont="1" applyFill="1" applyBorder="1" applyAlignment="1" applyProtection="1"/>
    <xf numFmtId="172" fontId="59" fillId="36" borderId="31" xfId="415" applyNumberFormat="1" applyFont="1" applyFill="1" applyBorder="1" applyAlignment="1">
      <alignment vertical="top" wrapText="1"/>
    </xf>
    <xf numFmtId="43" fontId="52" fillId="0" borderId="0" xfId="0" applyNumberFormat="1" applyFont="1" applyFill="1" applyAlignment="1">
      <alignment vertical="top"/>
    </xf>
    <xf numFmtId="175" fontId="59" fillId="36" borderId="19" xfId="415" applyNumberFormat="1" applyFont="1" applyFill="1" applyBorder="1" applyAlignment="1" applyProtection="1"/>
    <xf numFmtId="175" fontId="60" fillId="0" borderId="0" xfId="415" applyNumberFormat="1" applyFont="1" applyFill="1" applyBorder="1" applyAlignment="1" applyProtection="1"/>
    <xf numFmtId="172" fontId="59" fillId="37" borderId="19" xfId="415" applyNumberFormat="1" applyFont="1" applyFill="1" applyBorder="1" applyAlignment="1">
      <alignment horizontal="left" vertical="top" wrapText="1"/>
    </xf>
    <xf numFmtId="175" fontId="59" fillId="37" borderId="19" xfId="415" applyNumberFormat="1" applyFont="1" applyFill="1" applyBorder="1" applyAlignment="1" applyProtection="1"/>
    <xf numFmtId="43" fontId="60" fillId="0" borderId="0" xfId="0" applyNumberFormat="1" applyFont="1" applyFill="1" applyAlignment="1">
      <alignment vertical="top"/>
    </xf>
    <xf numFmtId="43" fontId="64" fillId="0" borderId="0" xfId="0" applyNumberFormat="1" applyFont="1" applyAlignment="1">
      <alignment vertical="top"/>
    </xf>
    <xf numFmtId="43" fontId="58" fillId="0" borderId="0" xfId="0" applyNumberFormat="1" applyFont="1" applyFill="1" applyAlignment="1">
      <alignment vertical="top"/>
    </xf>
    <xf numFmtId="179" fontId="59" fillId="36" borderId="31" xfId="415" applyNumberFormat="1" applyFont="1" applyFill="1" applyBorder="1" applyProtection="1"/>
    <xf numFmtId="179" fontId="59" fillId="36" borderId="31" xfId="415" applyNumberFormat="1" applyFont="1" applyFill="1" applyBorder="1" applyAlignment="1" applyProtection="1"/>
    <xf numFmtId="179" fontId="60" fillId="0" borderId="19" xfId="415" applyNumberFormat="1" applyFont="1" applyFill="1" applyBorder="1" applyAlignment="1" applyProtection="1"/>
    <xf numFmtId="179" fontId="60" fillId="0" borderId="19" xfId="415" applyNumberFormat="1" applyFont="1" applyFill="1" applyBorder="1" applyProtection="1">
      <protection locked="0"/>
    </xf>
    <xf numFmtId="179" fontId="60" fillId="0" borderId="31" xfId="415" applyNumberFormat="1" applyFont="1" applyFill="1" applyBorder="1" applyAlignment="1" applyProtection="1"/>
    <xf numFmtId="179" fontId="60" fillId="0" borderId="0" xfId="415" applyNumberFormat="1" applyFont="1" applyFill="1" applyBorder="1" applyAlignment="1" applyProtection="1"/>
    <xf numFmtId="179" fontId="59" fillId="37" borderId="19" xfId="415" applyNumberFormat="1" applyFont="1" applyFill="1" applyBorder="1" applyAlignment="1" applyProtection="1"/>
    <xf numFmtId="179" fontId="62" fillId="0" borderId="0" xfId="415" quotePrefix="1" applyNumberFormat="1" applyFont="1" applyFill="1" applyBorder="1" applyAlignment="1">
      <alignment horizontal="right"/>
    </xf>
    <xf numFmtId="179" fontId="62" fillId="0" borderId="0" xfId="415" quotePrefix="1" applyNumberFormat="1" applyFont="1" applyFill="1" applyBorder="1" applyAlignment="1" applyProtection="1">
      <alignment horizontal="right"/>
    </xf>
    <xf numFmtId="179" fontId="60" fillId="0" borderId="31" xfId="415" applyNumberFormat="1" applyFont="1" applyFill="1" applyBorder="1" applyAlignment="1" applyProtection="1">
      <protection locked="0"/>
    </xf>
    <xf numFmtId="179" fontId="55" fillId="36" borderId="31" xfId="415" applyNumberFormat="1" applyFont="1" applyFill="1" applyBorder="1"/>
    <xf numFmtId="179" fontId="59" fillId="36" borderId="19" xfId="415" applyNumberFormat="1" applyFont="1" applyFill="1" applyBorder="1" applyAlignment="1"/>
    <xf numFmtId="179" fontId="60" fillId="0" borderId="31" xfId="415" applyNumberFormat="1" applyFont="1" applyFill="1" applyBorder="1"/>
    <xf numFmtId="179" fontId="60" fillId="0" borderId="19" xfId="415" applyNumberFormat="1" applyFont="1" applyFill="1" applyBorder="1" applyAlignment="1" applyProtection="1">
      <alignment horizontal="right"/>
      <protection locked="0"/>
    </xf>
    <xf numFmtId="179" fontId="59" fillId="36" borderId="31" xfId="415" applyNumberFormat="1" applyFont="1" applyFill="1" applyBorder="1" applyAlignment="1" applyProtection="1">
      <alignment horizontal="right"/>
    </xf>
    <xf numFmtId="179" fontId="59" fillId="37" borderId="19" xfId="415" applyNumberFormat="1" applyFont="1" applyFill="1" applyBorder="1" applyAlignment="1" applyProtection="1">
      <alignment horizontal="right"/>
    </xf>
    <xf numFmtId="179" fontId="55" fillId="36" borderId="19" xfId="415" applyNumberFormat="1" applyFont="1" applyFill="1" applyBorder="1" applyAlignment="1">
      <alignment horizontal="right"/>
    </xf>
    <xf numFmtId="172" fontId="53" fillId="0" borderId="29" xfId="415" quotePrefix="1" applyNumberFormat="1" applyFont="1" applyBorder="1" applyAlignment="1"/>
    <xf numFmtId="179" fontId="60" fillId="0" borderId="19" xfId="415" applyNumberFormat="1" applyFont="1" applyFill="1" applyBorder="1" applyAlignment="1" applyProtection="1">
      <protection locked="0"/>
    </xf>
    <xf numFmtId="179" fontId="55" fillId="36" borderId="19" xfId="415" applyNumberFormat="1" applyFont="1" applyFill="1" applyBorder="1" applyAlignment="1"/>
    <xf numFmtId="179" fontId="60" fillId="0" borderId="31" xfId="415" applyNumberFormat="1" applyFont="1" applyFill="1" applyBorder="1" applyAlignment="1"/>
    <xf numFmtId="175" fontId="58" fillId="0" borderId="0" xfId="415" quotePrefix="1" applyNumberFormat="1" applyFont="1" applyFill="1" applyBorder="1" applyAlignment="1"/>
    <xf numFmtId="179" fontId="60" fillId="0" borderId="0" xfId="415" quotePrefix="1" applyNumberFormat="1" applyFont="1" applyFill="1" applyBorder="1" applyAlignment="1">
      <alignment horizontal="right"/>
    </xf>
    <xf numFmtId="4" fontId="64" fillId="0" borderId="0" xfId="0" applyNumberFormat="1" applyFont="1" applyBorder="1" applyAlignment="1">
      <alignment vertical="top"/>
    </xf>
    <xf numFmtId="172" fontId="52" fillId="0" borderId="32" xfId="415" applyNumberFormat="1" applyFont="1" applyFill="1" applyBorder="1" applyAlignment="1">
      <alignment horizontal="left" vertical="center" wrapText="1" indent="1"/>
    </xf>
    <xf numFmtId="179" fontId="60" fillId="0" borderId="19" xfId="415" applyNumberFormat="1" applyFont="1" applyFill="1" applyBorder="1"/>
    <xf numFmtId="0" fontId="52" fillId="0" borderId="0" xfId="0" applyFont="1" applyBorder="1" applyAlignment="1">
      <alignment vertical="top"/>
    </xf>
    <xf numFmtId="173" fontId="52" fillId="0" borderId="0" xfId="0" applyNumberFormat="1" applyFont="1" applyBorder="1" applyAlignment="1">
      <alignment vertical="top"/>
    </xf>
    <xf numFmtId="0" fontId="58" fillId="0" borderId="0" xfId="0" applyFont="1" applyBorder="1" applyAlignment="1">
      <alignment vertical="top"/>
    </xf>
    <xf numFmtId="172" fontId="55" fillId="36" borderId="19" xfId="415" applyNumberFormat="1" applyFont="1" applyFill="1" applyBorder="1" applyAlignment="1">
      <alignment vertical="top" wrapText="1"/>
    </xf>
    <xf numFmtId="175" fontId="55" fillId="36" borderId="19" xfId="415" applyNumberFormat="1" applyFont="1" applyFill="1" applyBorder="1"/>
    <xf numFmtId="175" fontId="55" fillId="36" borderId="19" xfId="415" applyNumberFormat="1" applyFont="1" applyFill="1" applyBorder="1" applyAlignment="1">
      <alignment horizontal="center"/>
    </xf>
    <xf numFmtId="9" fontId="59" fillId="36" borderId="19" xfId="415" applyNumberFormat="1" applyFont="1" applyFill="1" applyBorder="1" applyAlignment="1">
      <alignment horizontal="center"/>
    </xf>
    <xf numFmtId="175" fontId="59" fillId="36" borderId="19" xfId="415" applyNumberFormat="1" applyFont="1" applyFill="1" applyBorder="1" applyAlignment="1">
      <alignment horizontal="center"/>
    </xf>
    <xf numFmtId="179" fontId="52" fillId="0" borderId="0" xfId="0" applyNumberFormat="1" applyFont="1" applyFill="1" applyAlignment="1">
      <alignment vertical="top"/>
    </xf>
    <xf numFmtId="172" fontId="52" fillId="0" borderId="0" xfId="415" applyNumberFormat="1" applyFont="1" applyFill="1" applyBorder="1" applyAlignment="1">
      <alignment horizontal="left" vertical="center" wrapText="1" indent="1"/>
    </xf>
    <xf numFmtId="179" fontId="58" fillId="0" borderId="0" xfId="415" quotePrefix="1" applyNumberFormat="1" applyFont="1" applyFill="1" applyBorder="1" applyAlignment="1">
      <alignment horizontal="right"/>
    </xf>
    <xf numFmtId="0" fontId="24" fillId="38" borderId="25" xfId="0" applyFont="1" applyFill="1" applyBorder="1" applyAlignment="1" applyProtection="1">
      <alignment horizontal="center" vertical="center" wrapText="1"/>
    </xf>
    <xf numFmtId="0" fontId="20" fillId="38" borderId="25" xfId="0" applyFont="1" applyFill="1" applyBorder="1" applyAlignment="1" applyProtection="1">
      <alignment horizontal="center" vertical="center"/>
    </xf>
    <xf numFmtId="0" fontId="20" fillId="38" borderId="24" xfId="0" applyFont="1" applyFill="1" applyBorder="1" applyAlignment="1" applyProtection="1">
      <alignment horizontal="center"/>
    </xf>
    <xf numFmtId="0" fontId="20" fillId="38" borderId="42" xfId="0" applyFont="1" applyFill="1" applyBorder="1" applyAlignment="1" applyProtection="1">
      <alignment horizontal="left"/>
    </xf>
    <xf numFmtId="0" fontId="20" fillId="38" borderId="43" xfId="0" applyFont="1" applyFill="1" applyBorder="1" applyAlignment="1" applyProtection="1">
      <alignment horizontal="left"/>
    </xf>
    <xf numFmtId="0" fontId="20" fillId="38" borderId="22" xfId="0" applyFont="1" applyFill="1" applyBorder="1" applyAlignment="1" applyProtection="1">
      <alignment horizontal="left"/>
    </xf>
    <xf numFmtId="4" fontId="21" fillId="38" borderId="21" xfId="0" applyNumberFormat="1" applyFont="1" applyFill="1" applyBorder="1" applyAlignment="1" applyProtection="1"/>
    <xf numFmtId="0" fontId="20" fillId="38" borderId="14" xfId="0" applyFont="1" applyFill="1" applyBorder="1" applyAlignment="1" applyProtection="1">
      <alignment horizontal="center"/>
    </xf>
    <xf numFmtId="0" fontId="20" fillId="38" borderId="17" xfId="0" applyFont="1" applyFill="1" applyBorder="1" applyAlignment="1" applyProtection="1">
      <alignment horizontal="left"/>
    </xf>
    <xf numFmtId="0" fontId="20" fillId="38" borderId="16" xfId="0" applyFont="1" applyFill="1" applyBorder="1" applyAlignment="1" applyProtection="1">
      <alignment horizontal="left"/>
    </xf>
    <xf numFmtId="0" fontId="20" fillId="38" borderId="15" xfId="0" applyFont="1" applyFill="1" applyBorder="1" applyAlignment="1" applyProtection="1">
      <alignment horizontal="left"/>
    </xf>
    <xf numFmtId="4" fontId="21" fillId="38" borderId="14" xfId="0" applyNumberFormat="1" applyFont="1" applyFill="1" applyBorder="1" applyAlignment="1" applyProtection="1"/>
    <xf numFmtId="0" fontId="19" fillId="38" borderId="14" xfId="0" applyFont="1" applyFill="1" applyBorder="1" applyAlignment="1" applyProtection="1">
      <alignment horizontal="center"/>
    </xf>
    <xf numFmtId="0" fontId="19" fillId="38" borderId="17" xfId="0" applyFont="1" applyFill="1" applyBorder="1" applyAlignment="1" applyProtection="1">
      <alignment horizontal="left"/>
    </xf>
    <xf numFmtId="0" fontId="19" fillId="38" borderId="16" xfId="0" applyFont="1" applyFill="1" applyBorder="1" applyAlignment="1" applyProtection="1">
      <alignment horizontal="left"/>
    </xf>
    <xf numFmtId="0" fontId="19" fillId="38" borderId="15" xfId="0" applyFont="1" applyFill="1" applyBorder="1" applyAlignment="1" applyProtection="1">
      <alignment horizontal="left"/>
    </xf>
    <xf numFmtId="4" fontId="22" fillId="38" borderId="14" xfId="0" applyNumberFormat="1" applyFont="1" applyFill="1" applyBorder="1" applyAlignment="1" applyProtection="1"/>
    <xf numFmtId="0" fontId="19" fillId="38" borderId="16" xfId="0" applyFont="1" applyFill="1" applyBorder="1" applyProtection="1"/>
    <xf numFmtId="0" fontId="19" fillId="0" borderId="14" xfId="0" applyFont="1" applyFill="1" applyBorder="1" applyAlignment="1" applyProtection="1">
      <alignment horizontal="center"/>
    </xf>
    <xf numFmtId="0" fontId="19" fillId="0" borderId="17" xfId="0" applyFont="1" applyFill="1" applyBorder="1" applyAlignment="1" applyProtection="1">
      <alignment horizontal="left"/>
    </xf>
    <xf numFmtId="0" fontId="19" fillId="0" borderId="16" xfId="0" applyFont="1" applyFill="1" applyBorder="1" applyAlignment="1" applyProtection="1">
      <alignment horizontal="left"/>
    </xf>
    <xf numFmtId="0" fontId="19" fillId="0" borderId="16" xfId="0" applyFont="1" applyFill="1" applyBorder="1" applyProtection="1"/>
    <xf numFmtId="0" fontId="19" fillId="0" borderId="15" xfId="0" applyFont="1" applyFill="1" applyBorder="1" applyAlignment="1" applyProtection="1">
      <alignment horizontal="left"/>
    </xf>
    <xf numFmtId="0" fontId="19" fillId="38" borderId="16" xfId="27" applyFont="1" applyFill="1" applyBorder="1" applyAlignment="1" applyProtection="1">
      <alignment horizontal="left"/>
    </xf>
    <xf numFmtId="4" fontId="19" fillId="38" borderId="14" xfId="0" applyNumberFormat="1" applyFont="1" applyFill="1" applyBorder="1" applyAlignment="1" applyProtection="1"/>
    <xf numFmtId="2" fontId="19" fillId="38" borderId="14" xfId="0" applyNumberFormat="1" applyFont="1" applyFill="1" applyBorder="1" applyAlignment="1" applyProtection="1">
      <alignment horizontal="right"/>
    </xf>
    <xf numFmtId="0" fontId="19" fillId="0" borderId="14" xfId="0" applyFont="1" applyBorder="1" applyAlignment="1" applyProtection="1">
      <alignment horizontal="center"/>
    </xf>
    <xf numFmtId="0" fontId="19" fillId="0" borderId="16" xfId="0" applyFont="1" applyBorder="1" applyAlignment="1" applyProtection="1">
      <alignment horizontal="left"/>
    </xf>
    <xf numFmtId="2" fontId="19" fillId="0" borderId="14" xfId="0" applyNumberFormat="1" applyFont="1" applyBorder="1" applyAlignment="1" applyProtection="1">
      <alignment horizontal="right"/>
      <protection locked="0"/>
    </xf>
    <xf numFmtId="4" fontId="20" fillId="38" borderId="14" xfId="0" applyNumberFormat="1" applyFont="1" applyFill="1" applyBorder="1" applyAlignment="1" applyProtection="1"/>
    <xf numFmtId="4" fontId="22" fillId="33" borderId="14" xfId="0" applyNumberFormat="1" applyFont="1" applyFill="1" applyBorder="1" applyAlignment="1" applyProtection="1">
      <protection locked="0"/>
    </xf>
    <xf numFmtId="0" fontId="19" fillId="38" borderId="15" xfId="0" applyFont="1" applyFill="1" applyBorder="1" applyAlignment="1" applyProtection="1">
      <alignment horizontal="left" indent="1"/>
    </xf>
    <xf numFmtId="0" fontId="20" fillId="38" borderId="15" xfId="0" applyFont="1" applyFill="1" applyBorder="1" applyAlignment="1" applyProtection="1">
      <alignment horizontal="left" indent="1"/>
    </xf>
    <xf numFmtId="0" fontId="19" fillId="0" borderId="20" xfId="0" applyFont="1" applyBorder="1" applyProtection="1"/>
    <xf numFmtId="0" fontId="20" fillId="38" borderId="16" xfId="0" applyFont="1" applyFill="1" applyBorder="1" applyProtection="1"/>
    <xf numFmtId="0" fontId="19" fillId="38" borderId="18" xfId="0" applyFont="1" applyFill="1" applyBorder="1" applyProtection="1"/>
    <xf numFmtId="0" fontId="20" fillId="38" borderId="16" xfId="0" applyFont="1" applyFill="1" applyBorder="1" applyAlignment="1" applyProtection="1"/>
    <xf numFmtId="0" fontId="19" fillId="38" borderId="16" xfId="0" applyFont="1" applyFill="1" applyBorder="1" applyAlignment="1" applyProtection="1"/>
    <xf numFmtId="0" fontId="20" fillId="38" borderId="16" xfId="0" applyFont="1" applyFill="1" applyBorder="1" applyAlignment="1" applyProtection="1">
      <alignment horizontal="left" indent="1"/>
    </xf>
    <xf numFmtId="0" fontId="19" fillId="38" borderId="17" xfId="0" applyFont="1" applyFill="1" applyBorder="1" applyProtection="1"/>
    <xf numFmtId="4" fontId="21" fillId="38" borderId="14" xfId="0" applyNumberFormat="1" applyFont="1" applyFill="1" applyBorder="1" applyAlignment="1" applyProtection="1">
      <alignment horizontal="right"/>
    </xf>
    <xf numFmtId="0" fontId="19" fillId="38" borderId="16" xfId="0" applyFont="1" applyFill="1" applyBorder="1" applyAlignment="1" applyProtection="1">
      <alignment horizontal="left" indent="1"/>
    </xf>
    <xf numFmtId="4" fontId="66" fillId="0" borderId="0" xfId="0" applyNumberFormat="1" applyFont="1" applyProtection="1">
      <protection locked="0"/>
    </xf>
    <xf numFmtId="0" fontId="19" fillId="33" borderId="18" xfId="0" applyFont="1" applyFill="1" applyBorder="1" applyAlignment="1" applyProtection="1">
      <alignment horizontal="left"/>
    </xf>
    <xf numFmtId="0" fontId="23" fillId="38" borderId="14" xfId="0" applyFont="1" applyFill="1" applyBorder="1" applyAlignment="1" applyProtection="1">
      <alignment horizontal="center"/>
    </xf>
    <xf numFmtId="0" fontId="23" fillId="38" borderId="16" xfId="0" applyFont="1" applyFill="1" applyBorder="1" applyAlignment="1" applyProtection="1">
      <alignment horizontal="left"/>
    </xf>
    <xf numFmtId="0" fontId="67" fillId="33" borderId="17" xfId="0" applyFont="1" applyFill="1" applyBorder="1" applyAlignment="1" applyProtection="1">
      <alignment horizontal="left"/>
    </xf>
    <xf numFmtId="0" fontId="66" fillId="38" borderId="44" xfId="0" applyFont="1" applyFill="1" applyBorder="1" applyProtection="1"/>
    <xf numFmtId="0" fontId="20" fillId="38" borderId="18" xfId="0" applyFont="1" applyFill="1" applyBorder="1" applyAlignment="1" applyProtection="1">
      <alignment horizontal="left"/>
    </xf>
    <xf numFmtId="0" fontId="19" fillId="33" borderId="16" xfId="0" applyFont="1" applyFill="1" applyBorder="1" applyAlignment="1" applyProtection="1">
      <alignment horizontal="center"/>
    </xf>
    <xf numFmtId="0" fontId="66" fillId="0" borderId="17" xfId="0" applyFont="1" applyBorder="1" applyProtection="1"/>
    <xf numFmtId="0" fontId="20" fillId="38" borderId="21" xfId="0" applyFont="1" applyFill="1" applyBorder="1" applyAlignment="1" applyProtection="1">
      <alignment horizontal="center"/>
    </xf>
    <xf numFmtId="0" fontId="19" fillId="38" borderId="23" xfId="0" applyFont="1" applyFill="1" applyBorder="1" applyAlignment="1" applyProtection="1">
      <alignment horizontal="left"/>
    </xf>
    <xf numFmtId="0" fontId="19" fillId="38" borderId="22" xfId="0" applyFont="1" applyFill="1" applyBorder="1" applyAlignment="1" applyProtection="1">
      <alignment horizontal="left"/>
    </xf>
    <xf numFmtId="0" fontId="19" fillId="33" borderId="10" xfId="0" applyFont="1" applyFill="1" applyBorder="1" applyAlignment="1" applyProtection="1">
      <alignment horizontal="center"/>
    </xf>
    <xf numFmtId="0" fontId="67" fillId="33" borderId="13" xfId="0" applyFont="1" applyFill="1" applyBorder="1" applyAlignment="1" applyProtection="1">
      <alignment horizontal="left"/>
    </xf>
    <xf numFmtId="4" fontId="19" fillId="33" borderId="14" xfId="2119" applyNumberFormat="1" applyFont="1" applyFill="1" applyBorder="1" applyAlignment="1" applyProtection="1">
      <protection locked="0"/>
    </xf>
    <xf numFmtId="4" fontId="19" fillId="0" borderId="14" xfId="2119" applyNumberFormat="1" applyFont="1" applyFill="1" applyBorder="1" applyAlignment="1" applyProtection="1">
      <protection locked="0"/>
    </xf>
    <xf numFmtId="4" fontId="22" fillId="33" borderId="14" xfId="2119" applyNumberFormat="1" applyFont="1" applyFill="1" applyBorder="1" applyAlignment="1" applyProtection="1">
      <protection locked="0"/>
    </xf>
    <xf numFmtId="4" fontId="19" fillId="0" borderId="10" xfId="2119" applyNumberFormat="1" applyFont="1" applyFill="1" applyBorder="1" applyAlignment="1" applyProtection="1">
      <protection locked="0"/>
    </xf>
    <xf numFmtId="0" fontId="24" fillId="38" borderId="25" xfId="2119" applyFont="1" applyFill="1" applyBorder="1" applyAlignment="1" applyProtection="1">
      <alignment horizontal="center" vertical="center" wrapText="1"/>
    </xf>
    <xf numFmtId="4" fontId="66" fillId="0" borderId="0" xfId="2119" applyNumberFormat="1" applyFont="1" applyProtection="1">
      <protection locked="0"/>
    </xf>
    <xf numFmtId="2" fontId="19" fillId="0" borderId="14" xfId="2119" applyNumberFormat="1" applyFont="1" applyBorder="1" applyAlignment="1" applyProtection="1">
      <alignment horizontal="right"/>
      <protection locked="0"/>
    </xf>
    <xf numFmtId="4" fontId="21" fillId="38" borderId="21" xfId="2119" applyNumberFormat="1" applyFont="1" applyFill="1" applyBorder="1" applyAlignment="1" applyProtection="1"/>
    <xf numFmtId="4" fontId="21" fillId="38" borderId="14" xfId="2119" applyNumberFormat="1" applyFont="1" applyFill="1" applyBorder="1" applyAlignment="1" applyProtection="1"/>
    <xf numFmtId="4" fontId="22" fillId="38" borderId="14" xfId="2119" applyNumberFormat="1" applyFont="1" applyFill="1" applyBorder="1" applyAlignment="1" applyProtection="1"/>
    <xf numFmtId="4" fontId="19" fillId="38" borderId="14" xfId="2119" applyNumberFormat="1" applyFont="1" applyFill="1" applyBorder="1" applyAlignment="1" applyProtection="1"/>
    <xf numFmtId="2" fontId="19" fillId="38" borderId="14" xfId="2119" applyNumberFormat="1" applyFont="1" applyFill="1" applyBorder="1" applyAlignment="1" applyProtection="1">
      <alignment horizontal="right"/>
    </xf>
    <xf numFmtId="4" fontId="20" fillId="38" borderId="14" xfId="2119" applyNumberFormat="1" applyFont="1" applyFill="1" applyBorder="1" applyAlignment="1" applyProtection="1"/>
    <xf numFmtId="4" fontId="21" fillId="38" borderId="14" xfId="2119" applyNumberFormat="1" applyFont="1" applyFill="1" applyBorder="1" applyAlignment="1" applyProtection="1">
      <alignment horizontal="right"/>
    </xf>
    <xf numFmtId="4" fontId="19" fillId="0" borderId="14" xfId="2119" applyNumberFormat="1" applyFont="1" applyBorder="1" applyProtection="1">
      <protection locked="0"/>
    </xf>
    <xf numFmtId="172" fontId="57" fillId="35" borderId="33" xfId="415" applyNumberFormat="1" applyFont="1" applyFill="1" applyBorder="1" applyAlignment="1">
      <alignment horizontal="center" vertical="center"/>
    </xf>
    <xf numFmtId="172" fontId="57" fillId="35" borderId="41" xfId="415" applyNumberFormat="1" applyFont="1" applyFill="1" applyBorder="1" applyAlignment="1">
      <alignment horizontal="center" vertical="center"/>
    </xf>
    <xf numFmtId="172" fontId="57" fillId="35" borderId="37" xfId="415" applyNumberFormat="1" applyFont="1" applyFill="1" applyBorder="1" applyAlignment="1">
      <alignment horizontal="center" vertical="center" wrapText="1"/>
    </xf>
    <xf numFmtId="172" fontId="57" fillId="35" borderId="35" xfId="415" applyNumberFormat="1" applyFont="1" applyFill="1" applyBorder="1" applyAlignment="1">
      <alignment horizontal="center" vertical="center" wrapText="1"/>
    </xf>
    <xf numFmtId="176" fontId="60" fillId="0" borderId="0" xfId="0" applyNumberFormat="1" applyFont="1" applyFill="1" applyAlignment="1">
      <alignment horizontal="center" vertical="top"/>
    </xf>
    <xf numFmtId="49" fontId="53" fillId="0" borderId="0" xfId="415" applyNumberFormat="1" applyFont="1" applyAlignment="1">
      <alignment horizontal="center"/>
    </xf>
    <xf numFmtId="172" fontId="53" fillId="0" borderId="30" xfId="415" applyNumberFormat="1" applyFont="1" applyBorder="1" applyAlignment="1" applyProtection="1">
      <alignment horizontal="center"/>
    </xf>
    <xf numFmtId="173" fontId="65" fillId="35" borderId="0" xfId="0" applyNumberFormat="1" applyFont="1" applyFill="1" applyBorder="1" applyAlignment="1">
      <alignment horizontal="center" vertical="center" wrapText="1"/>
    </xf>
    <xf numFmtId="173" fontId="65" fillId="35" borderId="38" xfId="0" applyNumberFormat="1" applyFont="1" applyFill="1" applyBorder="1" applyAlignment="1">
      <alignment horizontal="center" vertical="center" wrapText="1"/>
    </xf>
    <xf numFmtId="172" fontId="57" fillId="35" borderId="36" xfId="415" applyNumberFormat="1" applyFont="1" applyFill="1" applyBorder="1" applyAlignment="1" applyProtection="1">
      <alignment horizontal="center" vertical="center"/>
    </xf>
    <xf numFmtId="172" fontId="57" fillId="35" borderId="0" xfId="415" applyNumberFormat="1" applyFont="1" applyFill="1" applyBorder="1" applyAlignment="1" applyProtection="1">
      <alignment horizontal="center" vertical="center"/>
    </xf>
    <xf numFmtId="172" fontId="57" fillId="35" borderId="36" xfId="415" applyNumberFormat="1" applyFont="1" applyFill="1" applyBorder="1" applyAlignment="1">
      <alignment horizontal="center" vertical="center" wrapText="1"/>
    </xf>
    <xf numFmtId="172" fontId="57" fillId="35" borderId="39" xfId="415" applyNumberFormat="1" applyFont="1" applyFill="1" applyBorder="1" applyAlignment="1">
      <alignment horizontal="center" vertical="center" wrapText="1"/>
    </xf>
    <xf numFmtId="172" fontId="57" fillId="35" borderId="40" xfId="415" applyNumberFormat="1" applyFont="1" applyFill="1" applyBorder="1" applyAlignment="1">
      <alignment horizontal="center" vertical="center" wrapText="1"/>
    </xf>
    <xf numFmtId="0" fontId="20" fillId="38" borderId="28" xfId="0" applyFont="1" applyFill="1" applyBorder="1" applyAlignment="1" applyProtection="1">
      <alignment horizontal="center" vertical="center"/>
    </xf>
    <xf numFmtId="0" fontId="20" fillId="38" borderId="27" xfId="0" applyFont="1" applyFill="1" applyBorder="1" applyAlignment="1" applyProtection="1">
      <alignment horizontal="center" vertical="center"/>
    </xf>
    <xf numFmtId="0" fontId="20" fillId="38" borderId="26" xfId="0" applyFont="1" applyFill="1" applyBorder="1" applyAlignment="1" applyProtection="1">
      <alignment horizontal="center" vertical="center"/>
    </xf>
    <xf numFmtId="174" fontId="57" fillId="35" borderId="45" xfId="415" applyNumberFormat="1" applyFont="1" applyFill="1" applyBorder="1" applyAlignment="1">
      <alignment horizontal="center" vertical="center" wrapText="1"/>
    </xf>
    <xf numFmtId="174" fontId="57" fillId="35" borderId="46" xfId="415" applyNumberFormat="1" applyFont="1" applyFill="1" applyBorder="1" applyAlignment="1">
      <alignment horizontal="center" vertical="center" wrapText="1"/>
    </xf>
    <xf numFmtId="179" fontId="58" fillId="0" borderId="0" xfId="415" quotePrefix="1" applyNumberFormat="1" applyFont="1" applyFill="1" applyBorder="1" applyAlignment="1"/>
    <xf numFmtId="179" fontId="62" fillId="0" borderId="0" xfId="415" quotePrefix="1" applyNumberFormat="1" applyFont="1" applyFill="1" applyBorder="1" applyAlignment="1"/>
  </cellXfs>
  <cellStyles count="2121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43" xfId="2119"/>
    <cellStyle name="Normal 244" xfId="2120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tabSelected="1" zoomScaleNormal="100" zoomScaleSheetLayoutView="100" workbookViewId="0">
      <selection activeCell="G21" sqref="G21"/>
    </sheetView>
  </sheetViews>
  <sheetFormatPr baseColWidth="10" defaultColWidth="12.5703125" defaultRowHeight="12.75" x14ac:dyDescent="0.2"/>
  <cols>
    <col min="1" max="1" width="3.42578125" style="43" customWidth="1"/>
    <col min="2" max="2" width="29.140625" style="35" customWidth="1"/>
    <col min="3" max="6" width="14.7109375" style="35" customWidth="1"/>
    <col min="7" max="7" width="14.140625" style="35" customWidth="1"/>
    <col min="8" max="9" width="13.7109375" style="35" customWidth="1"/>
    <col min="10" max="10" width="0.5703125" style="35" customWidth="1"/>
    <col min="11" max="11" width="5.7109375" style="35" customWidth="1"/>
    <col min="12" max="12" width="9.28515625" style="35" customWidth="1"/>
    <col min="13" max="13" width="28.7109375" style="35" customWidth="1"/>
    <col min="14" max="81" width="5.7109375" style="35" customWidth="1"/>
    <col min="82" max="256" width="12.5703125" style="35"/>
    <col min="257" max="257" width="3.42578125" style="35" customWidth="1"/>
    <col min="258" max="258" width="29.140625" style="35" customWidth="1"/>
    <col min="259" max="262" width="14.7109375" style="35" customWidth="1"/>
    <col min="263" max="263" width="14.140625" style="35" customWidth="1"/>
    <col min="264" max="265" width="13.7109375" style="35" customWidth="1"/>
    <col min="266" max="266" width="0.5703125" style="35" customWidth="1"/>
    <col min="267" max="267" width="5.7109375" style="35" customWidth="1"/>
    <col min="268" max="268" width="9.28515625" style="35" customWidth="1"/>
    <col min="269" max="269" width="28.7109375" style="35" customWidth="1"/>
    <col min="270" max="337" width="5.7109375" style="35" customWidth="1"/>
    <col min="338" max="512" width="12.5703125" style="35"/>
    <col min="513" max="513" width="3.42578125" style="35" customWidth="1"/>
    <col min="514" max="514" width="29.140625" style="35" customWidth="1"/>
    <col min="515" max="518" width="14.7109375" style="35" customWidth="1"/>
    <col min="519" max="519" width="14.140625" style="35" customWidth="1"/>
    <col min="520" max="521" width="13.7109375" style="35" customWidth="1"/>
    <col min="522" max="522" width="0.5703125" style="35" customWidth="1"/>
    <col min="523" max="523" width="5.7109375" style="35" customWidth="1"/>
    <col min="524" max="524" width="9.28515625" style="35" customWidth="1"/>
    <col min="525" max="525" width="28.7109375" style="35" customWidth="1"/>
    <col min="526" max="593" width="5.7109375" style="35" customWidth="1"/>
    <col min="594" max="768" width="12.5703125" style="35"/>
    <col min="769" max="769" width="3.42578125" style="35" customWidth="1"/>
    <col min="770" max="770" width="29.140625" style="35" customWidth="1"/>
    <col min="771" max="774" width="14.7109375" style="35" customWidth="1"/>
    <col min="775" max="775" width="14.140625" style="35" customWidth="1"/>
    <col min="776" max="777" width="13.7109375" style="35" customWidth="1"/>
    <col min="778" max="778" width="0.5703125" style="35" customWidth="1"/>
    <col min="779" max="779" width="5.7109375" style="35" customWidth="1"/>
    <col min="780" max="780" width="9.28515625" style="35" customWidth="1"/>
    <col min="781" max="781" width="28.7109375" style="35" customWidth="1"/>
    <col min="782" max="849" width="5.7109375" style="35" customWidth="1"/>
    <col min="850" max="1024" width="12.5703125" style="35"/>
    <col min="1025" max="1025" width="3.42578125" style="35" customWidth="1"/>
    <col min="1026" max="1026" width="29.140625" style="35" customWidth="1"/>
    <col min="1027" max="1030" width="14.7109375" style="35" customWidth="1"/>
    <col min="1031" max="1031" width="14.140625" style="35" customWidth="1"/>
    <col min="1032" max="1033" width="13.7109375" style="35" customWidth="1"/>
    <col min="1034" max="1034" width="0.5703125" style="35" customWidth="1"/>
    <col min="1035" max="1035" width="5.7109375" style="35" customWidth="1"/>
    <col min="1036" max="1036" width="9.28515625" style="35" customWidth="1"/>
    <col min="1037" max="1037" width="28.7109375" style="35" customWidth="1"/>
    <col min="1038" max="1105" width="5.7109375" style="35" customWidth="1"/>
    <col min="1106" max="1280" width="12.5703125" style="35"/>
    <col min="1281" max="1281" width="3.42578125" style="35" customWidth="1"/>
    <col min="1282" max="1282" width="29.140625" style="35" customWidth="1"/>
    <col min="1283" max="1286" width="14.7109375" style="35" customWidth="1"/>
    <col min="1287" max="1287" width="14.140625" style="35" customWidth="1"/>
    <col min="1288" max="1289" width="13.7109375" style="35" customWidth="1"/>
    <col min="1290" max="1290" width="0.5703125" style="35" customWidth="1"/>
    <col min="1291" max="1291" width="5.7109375" style="35" customWidth="1"/>
    <col min="1292" max="1292" width="9.28515625" style="35" customWidth="1"/>
    <col min="1293" max="1293" width="28.7109375" style="35" customWidth="1"/>
    <col min="1294" max="1361" width="5.7109375" style="35" customWidth="1"/>
    <col min="1362" max="1536" width="12.5703125" style="35"/>
    <col min="1537" max="1537" width="3.42578125" style="35" customWidth="1"/>
    <col min="1538" max="1538" width="29.140625" style="35" customWidth="1"/>
    <col min="1539" max="1542" width="14.7109375" style="35" customWidth="1"/>
    <col min="1543" max="1543" width="14.140625" style="35" customWidth="1"/>
    <col min="1544" max="1545" width="13.7109375" style="35" customWidth="1"/>
    <col min="1546" max="1546" width="0.5703125" style="35" customWidth="1"/>
    <col min="1547" max="1547" width="5.7109375" style="35" customWidth="1"/>
    <col min="1548" max="1548" width="9.28515625" style="35" customWidth="1"/>
    <col min="1549" max="1549" width="28.7109375" style="35" customWidth="1"/>
    <col min="1550" max="1617" width="5.7109375" style="35" customWidth="1"/>
    <col min="1618" max="1792" width="12.5703125" style="35"/>
    <col min="1793" max="1793" width="3.42578125" style="35" customWidth="1"/>
    <col min="1794" max="1794" width="29.140625" style="35" customWidth="1"/>
    <col min="1795" max="1798" width="14.7109375" style="35" customWidth="1"/>
    <col min="1799" max="1799" width="14.140625" style="35" customWidth="1"/>
    <col min="1800" max="1801" width="13.7109375" style="35" customWidth="1"/>
    <col min="1802" max="1802" width="0.5703125" style="35" customWidth="1"/>
    <col min="1803" max="1803" width="5.7109375" style="35" customWidth="1"/>
    <col min="1804" max="1804" width="9.28515625" style="35" customWidth="1"/>
    <col min="1805" max="1805" width="28.7109375" style="35" customWidth="1"/>
    <col min="1806" max="1873" width="5.7109375" style="35" customWidth="1"/>
    <col min="1874" max="2048" width="12.5703125" style="35"/>
    <col min="2049" max="2049" width="3.42578125" style="35" customWidth="1"/>
    <col min="2050" max="2050" width="29.140625" style="35" customWidth="1"/>
    <col min="2051" max="2054" width="14.7109375" style="35" customWidth="1"/>
    <col min="2055" max="2055" width="14.140625" style="35" customWidth="1"/>
    <col min="2056" max="2057" width="13.7109375" style="35" customWidth="1"/>
    <col min="2058" max="2058" width="0.5703125" style="35" customWidth="1"/>
    <col min="2059" max="2059" width="5.7109375" style="35" customWidth="1"/>
    <col min="2060" max="2060" width="9.28515625" style="35" customWidth="1"/>
    <col min="2061" max="2061" width="28.7109375" style="35" customWidth="1"/>
    <col min="2062" max="2129" width="5.7109375" style="35" customWidth="1"/>
    <col min="2130" max="2304" width="12.5703125" style="35"/>
    <col min="2305" max="2305" width="3.42578125" style="35" customWidth="1"/>
    <col min="2306" max="2306" width="29.140625" style="35" customWidth="1"/>
    <col min="2307" max="2310" width="14.7109375" style="35" customWidth="1"/>
    <col min="2311" max="2311" width="14.140625" style="35" customWidth="1"/>
    <col min="2312" max="2313" width="13.7109375" style="35" customWidth="1"/>
    <col min="2314" max="2314" width="0.5703125" style="35" customWidth="1"/>
    <col min="2315" max="2315" width="5.7109375" style="35" customWidth="1"/>
    <col min="2316" max="2316" width="9.28515625" style="35" customWidth="1"/>
    <col min="2317" max="2317" width="28.7109375" style="35" customWidth="1"/>
    <col min="2318" max="2385" width="5.7109375" style="35" customWidth="1"/>
    <col min="2386" max="2560" width="12.5703125" style="35"/>
    <col min="2561" max="2561" width="3.42578125" style="35" customWidth="1"/>
    <col min="2562" max="2562" width="29.140625" style="35" customWidth="1"/>
    <col min="2563" max="2566" width="14.7109375" style="35" customWidth="1"/>
    <col min="2567" max="2567" width="14.140625" style="35" customWidth="1"/>
    <col min="2568" max="2569" width="13.7109375" style="35" customWidth="1"/>
    <col min="2570" max="2570" width="0.5703125" style="35" customWidth="1"/>
    <col min="2571" max="2571" width="5.7109375" style="35" customWidth="1"/>
    <col min="2572" max="2572" width="9.28515625" style="35" customWidth="1"/>
    <col min="2573" max="2573" width="28.7109375" style="35" customWidth="1"/>
    <col min="2574" max="2641" width="5.7109375" style="35" customWidth="1"/>
    <col min="2642" max="2816" width="12.5703125" style="35"/>
    <col min="2817" max="2817" width="3.42578125" style="35" customWidth="1"/>
    <col min="2818" max="2818" width="29.140625" style="35" customWidth="1"/>
    <col min="2819" max="2822" width="14.7109375" style="35" customWidth="1"/>
    <col min="2823" max="2823" width="14.140625" style="35" customWidth="1"/>
    <col min="2824" max="2825" width="13.7109375" style="35" customWidth="1"/>
    <col min="2826" max="2826" width="0.5703125" style="35" customWidth="1"/>
    <col min="2827" max="2827" width="5.7109375" style="35" customWidth="1"/>
    <col min="2828" max="2828" width="9.28515625" style="35" customWidth="1"/>
    <col min="2829" max="2829" width="28.7109375" style="35" customWidth="1"/>
    <col min="2830" max="2897" width="5.7109375" style="35" customWidth="1"/>
    <col min="2898" max="3072" width="12.5703125" style="35"/>
    <col min="3073" max="3073" width="3.42578125" style="35" customWidth="1"/>
    <col min="3074" max="3074" width="29.140625" style="35" customWidth="1"/>
    <col min="3075" max="3078" width="14.7109375" style="35" customWidth="1"/>
    <col min="3079" max="3079" width="14.140625" style="35" customWidth="1"/>
    <col min="3080" max="3081" width="13.7109375" style="35" customWidth="1"/>
    <col min="3082" max="3082" width="0.5703125" style="35" customWidth="1"/>
    <col min="3083" max="3083" width="5.7109375" style="35" customWidth="1"/>
    <col min="3084" max="3084" width="9.28515625" style="35" customWidth="1"/>
    <col min="3085" max="3085" width="28.7109375" style="35" customWidth="1"/>
    <col min="3086" max="3153" width="5.7109375" style="35" customWidth="1"/>
    <col min="3154" max="3328" width="12.5703125" style="35"/>
    <col min="3329" max="3329" width="3.42578125" style="35" customWidth="1"/>
    <col min="3330" max="3330" width="29.140625" style="35" customWidth="1"/>
    <col min="3331" max="3334" width="14.7109375" style="35" customWidth="1"/>
    <col min="3335" max="3335" width="14.140625" style="35" customWidth="1"/>
    <col min="3336" max="3337" width="13.7109375" style="35" customWidth="1"/>
    <col min="3338" max="3338" width="0.5703125" style="35" customWidth="1"/>
    <col min="3339" max="3339" width="5.7109375" style="35" customWidth="1"/>
    <col min="3340" max="3340" width="9.28515625" style="35" customWidth="1"/>
    <col min="3341" max="3341" width="28.7109375" style="35" customWidth="1"/>
    <col min="3342" max="3409" width="5.7109375" style="35" customWidth="1"/>
    <col min="3410" max="3584" width="12.5703125" style="35"/>
    <col min="3585" max="3585" width="3.42578125" style="35" customWidth="1"/>
    <col min="3586" max="3586" width="29.140625" style="35" customWidth="1"/>
    <col min="3587" max="3590" width="14.7109375" style="35" customWidth="1"/>
    <col min="3591" max="3591" width="14.140625" style="35" customWidth="1"/>
    <col min="3592" max="3593" width="13.7109375" style="35" customWidth="1"/>
    <col min="3594" max="3594" width="0.5703125" style="35" customWidth="1"/>
    <col min="3595" max="3595" width="5.7109375" style="35" customWidth="1"/>
    <col min="3596" max="3596" width="9.28515625" style="35" customWidth="1"/>
    <col min="3597" max="3597" width="28.7109375" style="35" customWidth="1"/>
    <col min="3598" max="3665" width="5.7109375" style="35" customWidth="1"/>
    <col min="3666" max="3840" width="12.5703125" style="35"/>
    <col min="3841" max="3841" width="3.42578125" style="35" customWidth="1"/>
    <col min="3842" max="3842" width="29.140625" style="35" customWidth="1"/>
    <col min="3843" max="3846" width="14.7109375" style="35" customWidth="1"/>
    <col min="3847" max="3847" width="14.140625" style="35" customWidth="1"/>
    <col min="3848" max="3849" width="13.7109375" style="35" customWidth="1"/>
    <col min="3850" max="3850" width="0.5703125" style="35" customWidth="1"/>
    <col min="3851" max="3851" width="5.7109375" style="35" customWidth="1"/>
    <col min="3852" max="3852" width="9.28515625" style="35" customWidth="1"/>
    <col min="3853" max="3853" width="28.7109375" style="35" customWidth="1"/>
    <col min="3854" max="3921" width="5.7109375" style="35" customWidth="1"/>
    <col min="3922" max="4096" width="12.5703125" style="35"/>
    <col min="4097" max="4097" width="3.42578125" style="35" customWidth="1"/>
    <col min="4098" max="4098" width="29.140625" style="35" customWidth="1"/>
    <col min="4099" max="4102" width="14.7109375" style="35" customWidth="1"/>
    <col min="4103" max="4103" width="14.140625" style="35" customWidth="1"/>
    <col min="4104" max="4105" width="13.7109375" style="35" customWidth="1"/>
    <col min="4106" max="4106" width="0.5703125" style="35" customWidth="1"/>
    <col min="4107" max="4107" width="5.7109375" style="35" customWidth="1"/>
    <col min="4108" max="4108" width="9.28515625" style="35" customWidth="1"/>
    <col min="4109" max="4109" width="28.7109375" style="35" customWidth="1"/>
    <col min="4110" max="4177" width="5.7109375" style="35" customWidth="1"/>
    <col min="4178" max="4352" width="12.5703125" style="35"/>
    <col min="4353" max="4353" width="3.42578125" style="35" customWidth="1"/>
    <col min="4354" max="4354" width="29.140625" style="35" customWidth="1"/>
    <col min="4355" max="4358" width="14.7109375" style="35" customWidth="1"/>
    <col min="4359" max="4359" width="14.140625" style="35" customWidth="1"/>
    <col min="4360" max="4361" width="13.7109375" style="35" customWidth="1"/>
    <col min="4362" max="4362" width="0.5703125" style="35" customWidth="1"/>
    <col min="4363" max="4363" width="5.7109375" style="35" customWidth="1"/>
    <col min="4364" max="4364" width="9.28515625" style="35" customWidth="1"/>
    <col min="4365" max="4365" width="28.7109375" style="35" customWidth="1"/>
    <col min="4366" max="4433" width="5.7109375" style="35" customWidth="1"/>
    <col min="4434" max="4608" width="12.5703125" style="35"/>
    <col min="4609" max="4609" width="3.42578125" style="35" customWidth="1"/>
    <col min="4610" max="4610" width="29.140625" style="35" customWidth="1"/>
    <col min="4611" max="4614" width="14.7109375" style="35" customWidth="1"/>
    <col min="4615" max="4615" width="14.140625" style="35" customWidth="1"/>
    <col min="4616" max="4617" width="13.7109375" style="35" customWidth="1"/>
    <col min="4618" max="4618" width="0.5703125" style="35" customWidth="1"/>
    <col min="4619" max="4619" width="5.7109375" style="35" customWidth="1"/>
    <col min="4620" max="4620" width="9.28515625" style="35" customWidth="1"/>
    <col min="4621" max="4621" width="28.7109375" style="35" customWidth="1"/>
    <col min="4622" max="4689" width="5.7109375" style="35" customWidth="1"/>
    <col min="4690" max="4864" width="12.5703125" style="35"/>
    <col min="4865" max="4865" width="3.42578125" style="35" customWidth="1"/>
    <col min="4866" max="4866" width="29.140625" style="35" customWidth="1"/>
    <col min="4867" max="4870" width="14.7109375" style="35" customWidth="1"/>
    <col min="4871" max="4871" width="14.140625" style="35" customWidth="1"/>
    <col min="4872" max="4873" width="13.7109375" style="35" customWidth="1"/>
    <col min="4874" max="4874" width="0.5703125" style="35" customWidth="1"/>
    <col min="4875" max="4875" width="5.7109375" style="35" customWidth="1"/>
    <col min="4876" max="4876" width="9.28515625" style="35" customWidth="1"/>
    <col min="4877" max="4877" width="28.7109375" style="35" customWidth="1"/>
    <col min="4878" max="4945" width="5.7109375" style="35" customWidth="1"/>
    <col min="4946" max="5120" width="12.5703125" style="35"/>
    <col min="5121" max="5121" width="3.42578125" style="35" customWidth="1"/>
    <col min="5122" max="5122" width="29.140625" style="35" customWidth="1"/>
    <col min="5123" max="5126" width="14.7109375" style="35" customWidth="1"/>
    <col min="5127" max="5127" width="14.140625" style="35" customWidth="1"/>
    <col min="5128" max="5129" width="13.7109375" style="35" customWidth="1"/>
    <col min="5130" max="5130" width="0.5703125" style="35" customWidth="1"/>
    <col min="5131" max="5131" width="5.7109375" style="35" customWidth="1"/>
    <col min="5132" max="5132" width="9.28515625" style="35" customWidth="1"/>
    <col min="5133" max="5133" width="28.7109375" style="35" customWidth="1"/>
    <col min="5134" max="5201" width="5.7109375" style="35" customWidth="1"/>
    <col min="5202" max="5376" width="12.5703125" style="35"/>
    <col min="5377" max="5377" width="3.42578125" style="35" customWidth="1"/>
    <col min="5378" max="5378" width="29.140625" style="35" customWidth="1"/>
    <col min="5379" max="5382" width="14.7109375" style="35" customWidth="1"/>
    <col min="5383" max="5383" width="14.140625" style="35" customWidth="1"/>
    <col min="5384" max="5385" width="13.7109375" style="35" customWidth="1"/>
    <col min="5386" max="5386" width="0.5703125" style="35" customWidth="1"/>
    <col min="5387" max="5387" width="5.7109375" style="35" customWidth="1"/>
    <col min="5388" max="5388" width="9.28515625" style="35" customWidth="1"/>
    <col min="5389" max="5389" width="28.7109375" style="35" customWidth="1"/>
    <col min="5390" max="5457" width="5.7109375" style="35" customWidth="1"/>
    <col min="5458" max="5632" width="12.5703125" style="35"/>
    <col min="5633" max="5633" width="3.42578125" style="35" customWidth="1"/>
    <col min="5634" max="5634" width="29.140625" style="35" customWidth="1"/>
    <col min="5635" max="5638" width="14.7109375" style="35" customWidth="1"/>
    <col min="5639" max="5639" width="14.140625" style="35" customWidth="1"/>
    <col min="5640" max="5641" width="13.7109375" style="35" customWidth="1"/>
    <col min="5642" max="5642" width="0.5703125" style="35" customWidth="1"/>
    <col min="5643" max="5643" width="5.7109375" style="35" customWidth="1"/>
    <col min="5644" max="5644" width="9.28515625" style="35" customWidth="1"/>
    <col min="5645" max="5645" width="28.7109375" style="35" customWidth="1"/>
    <col min="5646" max="5713" width="5.7109375" style="35" customWidth="1"/>
    <col min="5714" max="5888" width="12.5703125" style="35"/>
    <col min="5889" max="5889" width="3.42578125" style="35" customWidth="1"/>
    <col min="5890" max="5890" width="29.140625" style="35" customWidth="1"/>
    <col min="5891" max="5894" width="14.7109375" style="35" customWidth="1"/>
    <col min="5895" max="5895" width="14.140625" style="35" customWidth="1"/>
    <col min="5896" max="5897" width="13.7109375" style="35" customWidth="1"/>
    <col min="5898" max="5898" width="0.5703125" style="35" customWidth="1"/>
    <col min="5899" max="5899" width="5.7109375" style="35" customWidth="1"/>
    <col min="5900" max="5900" width="9.28515625" style="35" customWidth="1"/>
    <col min="5901" max="5901" width="28.7109375" style="35" customWidth="1"/>
    <col min="5902" max="5969" width="5.7109375" style="35" customWidth="1"/>
    <col min="5970" max="6144" width="12.5703125" style="35"/>
    <col min="6145" max="6145" width="3.42578125" style="35" customWidth="1"/>
    <col min="6146" max="6146" width="29.140625" style="35" customWidth="1"/>
    <col min="6147" max="6150" width="14.7109375" style="35" customWidth="1"/>
    <col min="6151" max="6151" width="14.140625" style="35" customWidth="1"/>
    <col min="6152" max="6153" width="13.7109375" style="35" customWidth="1"/>
    <col min="6154" max="6154" width="0.5703125" style="35" customWidth="1"/>
    <col min="6155" max="6155" width="5.7109375" style="35" customWidth="1"/>
    <col min="6156" max="6156" width="9.28515625" style="35" customWidth="1"/>
    <col min="6157" max="6157" width="28.7109375" style="35" customWidth="1"/>
    <col min="6158" max="6225" width="5.7109375" style="35" customWidth="1"/>
    <col min="6226" max="6400" width="12.5703125" style="35"/>
    <col min="6401" max="6401" width="3.42578125" style="35" customWidth="1"/>
    <col min="6402" max="6402" width="29.140625" style="35" customWidth="1"/>
    <col min="6403" max="6406" width="14.7109375" style="35" customWidth="1"/>
    <col min="6407" max="6407" width="14.140625" style="35" customWidth="1"/>
    <col min="6408" max="6409" width="13.7109375" style="35" customWidth="1"/>
    <col min="6410" max="6410" width="0.5703125" style="35" customWidth="1"/>
    <col min="6411" max="6411" width="5.7109375" style="35" customWidth="1"/>
    <col min="6412" max="6412" width="9.28515625" style="35" customWidth="1"/>
    <col min="6413" max="6413" width="28.7109375" style="35" customWidth="1"/>
    <col min="6414" max="6481" width="5.7109375" style="35" customWidth="1"/>
    <col min="6482" max="6656" width="12.5703125" style="35"/>
    <col min="6657" max="6657" width="3.42578125" style="35" customWidth="1"/>
    <col min="6658" max="6658" width="29.140625" style="35" customWidth="1"/>
    <col min="6659" max="6662" width="14.7109375" style="35" customWidth="1"/>
    <col min="6663" max="6663" width="14.140625" style="35" customWidth="1"/>
    <col min="6664" max="6665" width="13.7109375" style="35" customWidth="1"/>
    <col min="6666" max="6666" width="0.5703125" style="35" customWidth="1"/>
    <col min="6667" max="6667" width="5.7109375" style="35" customWidth="1"/>
    <col min="6668" max="6668" width="9.28515625" style="35" customWidth="1"/>
    <col min="6669" max="6669" width="28.7109375" style="35" customWidth="1"/>
    <col min="6670" max="6737" width="5.7109375" style="35" customWidth="1"/>
    <col min="6738" max="6912" width="12.5703125" style="35"/>
    <col min="6913" max="6913" width="3.42578125" style="35" customWidth="1"/>
    <col min="6914" max="6914" width="29.140625" style="35" customWidth="1"/>
    <col min="6915" max="6918" width="14.7109375" style="35" customWidth="1"/>
    <col min="6919" max="6919" width="14.140625" style="35" customWidth="1"/>
    <col min="6920" max="6921" width="13.7109375" style="35" customWidth="1"/>
    <col min="6922" max="6922" width="0.5703125" style="35" customWidth="1"/>
    <col min="6923" max="6923" width="5.7109375" style="35" customWidth="1"/>
    <col min="6924" max="6924" width="9.28515625" style="35" customWidth="1"/>
    <col min="6925" max="6925" width="28.7109375" style="35" customWidth="1"/>
    <col min="6926" max="6993" width="5.7109375" style="35" customWidth="1"/>
    <col min="6994" max="7168" width="12.5703125" style="35"/>
    <col min="7169" max="7169" width="3.42578125" style="35" customWidth="1"/>
    <col min="7170" max="7170" width="29.140625" style="35" customWidth="1"/>
    <col min="7171" max="7174" width="14.7109375" style="35" customWidth="1"/>
    <col min="7175" max="7175" width="14.140625" style="35" customWidth="1"/>
    <col min="7176" max="7177" width="13.7109375" style="35" customWidth="1"/>
    <col min="7178" max="7178" width="0.5703125" style="35" customWidth="1"/>
    <col min="7179" max="7179" width="5.7109375" style="35" customWidth="1"/>
    <col min="7180" max="7180" width="9.28515625" style="35" customWidth="1"/>
    <col min="7181" max="7181" width="28.7109375" style="35" customWidth="1"/>
    <col min="7182" max="7249" width="5.7109375" style="35" customWidth="1"/>
    <col min="7250" max="7424" width="12.5703125" style="35"/>
    <col min="7425" max="7425" width="3.42578125" style="35" customWidth="1"/>
    <col min="7426" max="7426" width="29.140625" style="35" customWidth="1"/>
    <col min="7427" max="7430" width="14.7109375" style="35" customWidth="1"/>
    <col min="7431" max="7431" width="14.140625" style="35" customWidth="1"/>
    <col min="7432" max="7433" width="13.7109375" style="35" customWidth="1"/>
    <col min="7434" max="7434" width="0.5703125" style="35" customWidth="1"/>
    <col min="7435" max="7435" width="5.7109375" style="35" customWidth="1"/>
    <col min="7436" max="7436" width="9.28515625" style="35" customWidth="1"/>
    <col min="7437" max="7437" width="28.7109375" style="35" customWidth="1"/>
    <col min="7438" max="7505" width="5.7109375" style="35" customWidth="1"/>
    <col min="7506" max="7680" width="12.5703125" style="35"/>
    <col min="7681" max="7681" width="3.42578125" style="35" customWidth="1"/>
    <col min="7682" max="7682" width="29.140625" style="35" customWidth="1"/>
    <col min="7683" max="7686" width="14.7109375" style="35" customWidth="1"/>
    <col min="7687" max="7687" width="14.140625" style="35" customWidth="1"/>
    <col min="7688" max="7689" width="13.7109375" style="35" customWidth="1"/>
    <col min="7690" max="7690" width="0.5703125" style="35" customWidth="1"/>
    <col min="7691" max="7691" width="5.7109375" style="35" customWidth="1"/>
    <col min="7692" max="7692" width="9.28515625" style="35" customWidth="1"/>
    <col min="7693" max="7693" width="28.7109375" style="35" customWidth="1"/>
    <col min="7694" max="7761" width="5.7109375" style="35" customWidth="1"/>
    <col min="7762" max="7936" width="12.5703125" style="35"/>
    <col min="7937" max="7937" width="3.42578125" style="35" customWidth="1"/>
    <col min="7938" max="7938" width="29.140625" style="35" customWidth="1"/>
    <col min="7939" max="7942" width="14.7109375" style="35" customWidth="1"/>
    <col min="7943" max="7943" width="14.140625" style="35" customWidth="1"/>
    <col min="7944" max="7945" width="13.7109375" style="35" customWidth="1"/>
    <col min="7946" max="7946" width="0.5703125" style="35" customWidth="1"/>
    <col min="7947" max="7947" width="5.7109375" style="35" customWidth="1"/>
    <col min="7948" max="7948" width="9.28515625" style="35" customWidth="1"/>
    <col min="7949" max="7949" width="28.7109375" style="35" customWidth="1"/>
    <col min="7950" max="8017" width="5.7109375" style="35" customWidth="1"/>
    <col min="8018" max="8192" width="12.5703125" style="35"/>
    <col min="8193" max="8193" width="3.42578125" style="35" customWidth="1"/>
    <col min="8194" max="8194" width="29.140625" style="35" customWidth="1"/>
    <col min="8195" max="8198" width="14.7109375" style="35" customWidth="1"/>
    <col min="8199" max="8199" width="14.140625" style="35" customWidth="1"/>
    <col min="8200" max="8201" width="13.7109375" style="35" customWidth="1"/>
    <col min="8202" max="8202" width="0.5703125" style="35" customWidth="1"/>
    <col min="8203" max="8203" width="5.7109375" style="35" customWidth="1"/>
    <col min="8204" max="8204" width="9.28515625" style="35" customWidth="1"/>
    <col min="8205" max="8205" width="28.7109375" style="35" customWidth="1"/>
    <col min="8206" max="8273" width="5.7109375" style="35" customWidth="1"/>
    <col min="8274" max="8448" width="12.5703125" style="35"/>
    <col min="8449" max="8449" width="3.42578125" style="35" customWidth="1"/>
    <col min="8450" max="8450" width="29.140625" style="35" customWidth="1"/>
    <col min="8451" max="8454" width="14.7109375" style="35" customWidth="1"/>
    <col min="8455" max="8455" width="14.140625" style="35" customWidth="1"/>
    <col min="8456" max="8457" width="13.7109375" style="35" customWidth="1"/>
    <col min="8458" max="8458" width="0.5703125" style="35" customWidth="1"/>
    <col min="8459" max="8459" width="5.7109375" style="35" customWidth="1"/>
    <col min="8460" max="8460" width="9.28515625" style="35" customWidth="1"/>
    <col min="8461" max="8461" width="28.7109375" style="35" customWidth="1"/>
    <col min="8462" max="8529" width="5.7109375" style="35" customWidth="1"/>
    <col min="8530" max="8704" width="12.5703125" style="35"/>
    <col min="8705" max="8705" width="3.42578125" style="35" customWidth="1"/>
    <col min="8706" max="8706" width="29.140625" style="35" customWidth="1"/>
    <col min="8707" max="8710" width="14.7109375" style="35" customWidth="1"/>
    <col min="8711" max="8711" width="14.140625" style="35" customWidth="1"/>
    <col min="8712" max="8713" width="13.7109375" style="35" customWidth="1"/>
    <col min="8714" max="8714" width="0.5703125" style="35" customWidth="1"/>
    <col min="8715" max="8715" width="5.7109375" style="35" customWidth="1"/>
    <col min="8716" max="8716" width="9.28515625" style="35" customWidth="1"/>
    <col min="8717" max="8717" width="28.7109375" style="35" customWidth="1"/>
    <col min="8718" max="8785" width="5.7109375" style="35" customWidth="1"/>
    <col min="8786" max="8960" width="12.5703125" style="35"/>
    <col min="8961" max="8961" width="3.42578125" style="35" customWidth="1"/>
    <col min="8962" max="8962" width="29.140625" style="35" customWidth="1"/>
    <col min="8963" max="8966" width="14.7109375" style="35" customWidth="1"/>
    <col min="8967" max="8967" width="14.140625" style="35" customWidth="1"/>
    <col min="8968" max="8969" width="13.7109375" style="35" customWidth="1"/>
    <col min="8970" max="8970" width="0.5703125" style="35" customWidth="1"/>
    <col min="8971" max="8971" width="5.7109375" style="35" customWidth="1"/>
    <col min="8972" max="8972" width="9.28515625" style="35" customWidth="1"/>
    <col min="8973" max="8973" width="28.7109375" style="35" customWidth="1"/>
    <col min="8974" max="9041" width="5.7109375" style="35" customWidth="1"/>
    <col min="9042" max="9216" width="12.5703125" style="35"/>
    <col min="9217" max="9217" width="3.42578125" style="35" customWidth="1"/>
    <col min="9218" max="9218" width="29.140625" style="35" customWidth="1"/>
    <col min="9219" max="9222" width="14.7109375" style="35" customWidth="1"/>
    <col min="9223" max="9223" width="14.140625" style="35" customWidth="1"/>
    <col min="9224" max="9225" width="13.7109375" style="35" customWidth="1"/>
    <col min="9226" max="9226" width="0.5703125" style="35" customWidth="1"/>
    <col min="9227" max="9227" width="5.7109375" style="35" customWidth="1"/>
    <col min="9228" max="9228" width="9.28515625" style="35" customWidth="1"/>
    <col min="9229" max="9229" width="28.7109375" style="35" customWidth="1"/>
    <col min="9230" max="9297" width="5.7109375" style="35" customWidth="1"/>
    <col min="9298" max="9472" width="12.5703125" style="35"/>
    <col min="9473" max="9473" width="3.42578125" style="35" customWidth="1"/>
    <col min="9474" max="9474" width="29.140625" style="35" customWidth="1"/>
    <col min="9475" max="9478" width="14.7109375" style="35" customWidth="1"/>
    <col min="9479" max="9479" width="14.140625" style="35" customWidth="1"/>
    <col min="9480" max="9481" width="13.7109375" style="35" customWidth="1"/>
    <col min="9482" max="9482" width="0.5703125" style="35" customWidth="1"/>
    <col min="9483" max="9483" width="5.7109375" style="35" customWidth="1"/>
    <col min="9484" max="9484" width="9.28515625" style="35" customWidth="1"/>
    <col min="9485" max="9485" width="28.7109375" style="35" customWidth="1"/>
    <col min="9486" max="9553" width="5.7109375" style="35" customWidth="1"/>
    <col min="9554" max="9728" width="12.5703125" style="35"/>
    <col min="9729" max="9729" width="3.42578125" style="35" customWidth="1"/>
    <col min="9730" max="9730" width="29.140625" style="35" customWidth="1"/>
    <col min="9731" max="9734" width="14.7109375" style="35" customWidth="1"/>
    <col min="9735" max="9735" width="14.140625" style="35" customWidth="1"/>
    <col min="9736" max="9737" width="13.7109375" style="35" customWidth="1"/>
    <col min="9738" max="9738" width="0.5703125" style="35" customWidth="1"/>
    <col min="9739" max="9739" width="5.7109375" style="35" customWidth="1"/>
    <col min="9740" max="9740" width="9.28515625" style="35" customWidth="1"/>
    <col min="9741" max="9741" width="28.7109375" style="35" customWidth="1"/>
    <col min="9742" max="9809" width="5.7109375" style="35" customWidth="1"/>
    <col min="9810" max="9984" width="12.5703125" style="35"/>
    <col min="9985" max="9985" width="3.42578125" style="35" customWidth="1"/>
    <col min="9986" max="9986" width="29.140625" style="35" customWidth="1"/>
    <col min="9987" max="9990" width="14.7109375" style="35" customWidth="1"/>
    <col min="9991" max="9991" width="14.140625" style="35" customWidth="1"/>
    <col min="9992" max="9993" width="13.7109375" style="35" customWidth="1"/>
    <col min="9994" max="9994" width="0.5703125" style="35" customWidth="1"/>
    <col min="9995" max="9995" width="5.7109375" style="35" customWidth="1"/>
    <col min="9996" max="9996" width="9.28515625" style="35" customWidth="1"/>
    <col min="9997" max="9997" width="28.7109375" style="35" customWidth="1"/>
    <col min="9998" max="10065" width="5.7109375" style="35" customWidth="1"/>
    <col min="10066" max="10240" width="12.5703125" style="35"/>
    <col min="10241" max="10241" width="3.42578125" style="35" customWidth="1"/>
    <col min="10242" max="10242" width="29.140625" style="35" customWidth="1"/>
    <col min="10243" max="10246" width="14.7109375" style="35" customWidth="1"/>
    <col min="10247" max="10247" width="14.140625" style="35" customWidth="1"/>
    <col min="10248" max="10249" width="13.7109375" style="35" customWidth="1"/>
    <col min="10250" max="10250" width="0.5703125" style="35" customWidth="1"/>
    <col min="10251" max="10251" width="5.7109375" style="35" customWidth="1"/>
    <col min="10252" max="10252" width="9.28515625" style="35" customWidth="1"/>
    <col min="10253" max="10253" width="28.7109375" style="35" customWidth="1"/>
    <col min="10254" max="10321" width="5.7109375" style="35" customWidth="1"/>
    <col min="10322" max="10496" width="12.5703125" style="35"/>
    <col min="10497" max="10497" width="3.42578125" style="35" customWidth="1"/>
    <col min="10498" max="10498" width="29.140625" style="35" customWidth="1"/>
    <col min="10499" max="10502" width="14.7109375" style="35" customWidth="1"/>
    <col min="10503" max="10503" width="14.140625" style="35" customWidth="1"/>
    <col min="10504" max="10505" width="13.7109375" style="35" customWidth="1"/>
    <col min="10506" max="10506" width="0.5703125" style="35" customWidth="1"/>
    <col min="10507" max="10507" width="5.7109375" style="35" customWidth="1"/>
    <col min="10508" max="10508" width="9.28515625" style="35" customWidth="1"/>
    <col min="10509" max="10509" width="28.7109375" style="35" customWidth="1"/>
    <col min="10510" max="10577" width="5.7109375" style="35" customWidth="1"/>
    <col min="10578" max="10752" width="12.5703125" style="35"/>
    <col min="10753" max="10753" width="3.42578125" style="35" customWidth="1"/>
    <col min="10754" max="10754" width="29.140625" style="35" customWidth="1"/>
    <col min="10755" max="10758" width="14.7109375" style="35" customWidth="1"/>
    <col min="10759" max="10759" width="14.140625" style="35" customWidth="1"/>
    <col min="10760" max="10761" width="13.7109375" style="35" customWidth="1"/>
    <col min="10762" max="10762" width="0.5703125" style="35" customWidth="1"/>
    <col min="10763" max="10763" width="5.7109375" style="35" customWidth="1"/>
    <col min="10764" max="10764" width="9.28515625" style="35" customWidth="1"/>
    <col min="10765" max="10765" width="28.7109375" style="35" customWidth="1"/>
    <col min="10766" max="10833" width="5.7109375" style="35" customWidth="1"/>
    <col min="10834" max="11008" width="12.5703125" style="35"/>
    <col min="11009" max="11009" width="3.42578125" style="35" customWidth="1"/>
    <col min="11010" max="11010" width="29.140625" style="35" customWidth="1"/>
    <col min="11011" max="11014" width="14.7109375" style="35" customWidth="1"/>
    <col min="11015" max="11015" width="14.140625" style="35" customWidth="1"/>
    <col min="11016" max="11017" width="13.7109375" style="35" customWidth="1"/>
    <col min="11018" max="11018" width="0.5703125" style="35" customWidth="1"/>
    <col min="11019" max="11019" width="5.7109375" style="35" customWidth="1"/>
    <col min="11020" max="11020" width="9.28515625" style="35" customWidth="1"/>
    <col min="11021" max="11021" width="28.7109375" style="35" customWidth="1"/>
    <col min="11022" max="11089" width="5.7109375" style="35" customWidth="1"/>
    <col min="11090" max="11264" width="12.5703125" style="35"/>
    <col min="11265" max="11265" width="3.42578125" style="35" customWidth="1"/>
    <col min="11266" max="11266" width="29.140625" style="35" customWidth="1"/>
    <col min="11267" max="11270" width="14.7109375" style="35" customWidth="1"/>
    <col min="11271" max="11271" width="14.140625" style="35" customWidth="1"/>
    <col min="11272" max="11273" width="13.7109375" style="35" customWidth="1"/>
    <col min="11274" max="11274" width="0.5703125" style="35" customWidth="1"/>
    <col min="11275" max="11275" width="5.7109375" style="35" customWidth="1"/>
    <col min="11276" max="11276" width="9.28515625" style="35" customWidth="1"/>
    <col min="11277" max="11277" width="28.7109375" style="35" customWidth="1"/>
    <col min="11278" max="11345" width="5.7109375" style="35" customWidth="1"/>
    <col min="11346" max="11520" width="12.5703125" style="35"/>
    <col min="11521" max="11521" width="3.42578125" style="35" customWidth="1"/>
    <col min="11522" max="11522" width="29.140625" style="35" customWidth="1"/>
    <col min="11523" max="11526" width="14.7109375" style="35" customWidth="1"/>
    <col min="11527" max="11527" width="14.140625" style="35" customWidth="1"/>
    <col min="11528" max="11529" width="13.7109375" style="35" customWidth="1"/>
    <col min="11530" max="11530" width="0.5703125" style="35" customWidth="1"/>
    <col min="11531" max="11531" width="5.7109375" style="35" customWidth="1"/>
    <col min="11532" max="11532" width="9.28515625" style="35" customWidth="1"/>
    <col min="11533" max="11533" width="28.7109375" style="35" customWidth="1"/>
    <col min="11534" max="11601" width="5.7109375" style="35" customWidth="1"/>
    <col min="11602" max="11776" width="12.5703125" style="35"/>
    <col min="11777" max="11777" width="3.42578125" style="35" customWidth="1"/>
    <col min="11778" max="11778" width="29.140625" style="35" customWidth="1"/>
    <col min="11779" max="11782" width="14.7109375" style="35" customWidth="1"/>
    <col min="11783" max="11783" width="14.140625" style="35" customWidth="1"/>
    <col min="11784" max="11785" width="13.7109375" style="35" customWidth="1"/>
    <col min="11786" max="11786" width="0.5703125" style="35" customWidth="1"/>
    <col min="11787" max="11787" width="5.7109375" style="35" customWidth="1"/>
    <col min="11788" max="11788" width="9.28515625" style="35" customWidth="1"/>
    <col min="11789" max="11789" width="28.7109375" style="35" customWidth="1"/>
    <col min="11790" max="11857" width="5.7109375" style="35" customWidth="1"/>
    <col min="11858" max="12032" width="12.5703125" style="35"/>
    <col min="12033" max="12033" width="3.42578125" style="35" customWidth="1"/>
    <col min="12034" max="12034" width="29.140625" style="35" customWidth="1"/>
    <col min="12035" max="12038" width="14.7109375" style="35" customWidth="1"/>
    <col min="12039" max="12039" width="14.140625" style="35" customWidth="1"/>
    <col min="12040" max="12041" width="13.7109375" style="35" customWidth="1"/>
    <col min="12042" max="12042" width="0.5703125" style="35" customWidth="1"/>
    <col min="12043" max="12043" width="5.7109375" style="35" customWidth="1"/>
    <col min="12044" max="12044" width="9.28515625" style="35" customWidth="1"/>
    <col min="12045" max="12045" width="28.7109375" style="35" customWidth="1"/>
    <col min="12046" max="12113" width="5.7109375" style="35" customWidth="1"/>
    <col min="12114" max="12288" width="12.5703125" style="35"/>
    <col min="12289" max="12289" width="3.42578125" style="35" customWidth="1"/>
    <col min="12290" max="12290" width="29.140625" style="35" customWidth="1"/>
    <col min="12291" max="12294" width="14.7109375" style="35" customWidth="1"/>
    <col min="12295" max="12295" width="14.140625" style="35" customWidth="1"/>
    <col min="12296" max="12297" width="13.7109375" style="35" customWidth="1"/>
    <col min="12298" max="12298" width="0.5703125" style="35" customWidth="1"/>
    <col min="12299" max="12299" width="5.7109375" style="35" customWidth="1"/>
    <col min="12300" max="12300" width="9.28515625" style="35" customWidth="1"/>
    <col min="12301" max="12301" width="28.7109375" style="35" customWidth="1"/>
    <col min="12302" max="12369" width="5.7109375" style="35" customWidth="1"/>
    <col min="12370" max="12544" width="12.5703125" style="35"/>
    <col min="12545" max="12545" width="3.42578125" style="35" customWidth="1"/>
    <col min="12546" max="12546" width="29.140625" style="35" customWidth="1"/>
    <col min="12547" max="12550" width="14.7109375" style="35" customWidth="1"/>
    <col min="12551" max="12551" width="14.140625" style="35" customWidth="1"/>
    <col min="12552" max="12553" width="13.7109375" style="35" customWidth="1"/>
    <col min="12554" max="12554" width="0.5703125" style="35" customWidth="1"/>
    <col min="12555" max="12555" width="5.7109375" style="35" customWidth="1"/>
    <col min="12556" max="12556" width="9.28515625" style="35" customWidth="1"/>
    <col min="12557" max="12557" width="28.7109375" style="35" customWidth="1"/>
    <col min="12558" max="12625" width="5.7109375" style="35" customWidth="1"/>
    <col min="12626" max="12800" width="12.5703125" style="35"/>
    <col min="12801" max="12801" width="3.42578125" style="35" customWidth="1"/>
    <col min="12802" max="12802" width="29.140625" style="35" customWidth="1"/>
    <col min="12803" max="12806" width="14.7109375" style="35" customWidth="1"/>
    <col min="12807" max="12807" width="14.140625" style="35" customWidth="1"/>
    <col min="12808" max="12809" width="13.7109375" style="35" customWidth="1"/>
    <col min="12810" max="12810" width="0.5703125" style="35" customWidth="1"/>
    <col min="12811" max="12811" width="5.7109375" style="35" customWidth="1"/>
    <col min="12812" max="12812" width="9.28515625" style="35" customWidth="1"/>
    <col min="12813" max="12813" width="28.7109375" style="35" customWidth="1"/>
    <col min="12814" max="12881" width="5.7109375" style="35" customWidth="1"/>
    <col min="12882" max="13056" width="12.5703125" style="35"/>
    <col min="13057" max="13057" width="3.42578125" style="35" customWidth="1"/>
    <col min="13058" max="13058" width="29.140625" style="35" customWidth="1"/>
    <col min="13059" max="13062" width="14.7109375" style="35" customWidth="1"/>
    <col min="13063" max="13063" width="14.140625" style="35" customWidth="1"/>
    <col min="13064" max="13065" width="13.7109375" style="35" customWidth="1"/>
    <col min="13066" max="13066" width="0.5703125" style="35" customWidth="1"/>
    <col min="13067" max="13067" width="5.7109375" style="35" customWidth="1"/>
    <col min="13068" max="13068" width="9.28515625" style="35" customWidth="1"/>
    <col min="13069" max="13069" width="28.7109375" style="35" customWidth="1"/>
    <col min="13070" max="13137" width="5.7109375" style="35" customWidth="1"/>
    <col min="13138" max="13312" width="12.5703125" style="35"/>
    <col min="13313" max="13313" width="3.42578125" style="35" customWidth="1"/>
    <col min="13314" max="13314" width="29.140625" style="35" customWidth="1"/>
    <col min="13315" max="13318" width="14.7109375" style="35" customWidth="1"/>
    <col min="13319" max="13319" width="14.140625" style="35" customWidth="1"/>
    <col min="13320" max="13321" width="13.7109375" style="35" customWidth="1"/>
    <col min="13322" max="13322" width="0.5703125" style="35" customWidth="1"/>
    <col min="13323" max="13323" width="5.7109375" style="35" customWidth="1"/>
    <col min="13324" max="13324" width="9.28515625" style="35" customWidth="1"/>
    <col min="13325" max="13325" width="28.7109375" style="35" customWidth="1"/>
    <col min="13326" max="13393" width="5.7109375" style="35" customWidth="1"/>
    <col min="13394" max="13568" width="12.5703125" style="35"/>
    <col min="13569" max="13569" width="3.42578125" style="35" customWidth="1"/>
    <col min="13570" max="13570" width="29.140625" style="35" customWidth="1"/>
    <col min="13571" max="13574" width="14.7109375" style="35" customWidth="1"/>
    <col min="13575" max="13575" width="14.140625" style="35" customWidth="1"/>
    <col min="13576" max="13577" width="13.7109375" style="35" customWidth="1"/>
    <col min="13578" max="13578" width="0.5703125" style="35" customWidth="1"/>
    <col min="13579" max="13579" width="5.7109375" style="35" customWidth="1"/>
    <col min="13580" max="13580" width="9.28515625" style="35" customWidth="1"/>
    <col min="13581" max="13581" width="28.7109375" style="35" customWidth="1"/>
    <col min="13582" max="13649" width="5.7109375" style="35" customWidth="1"/>
    <col min="13650" max="13824" width="12.5703125" style="35"/>
    <col min="13825" max="13825" width="3.42578125" style="35" customWidth="1"/>
    <col min="13826" max="13826" width="29.140625" style="35" customWidth="1"/>
    <col min="13827" max="13830" width="14.7109375" style="35" customWidth="1"/>
    <col min="13831" max="13831" width="14.140625" style="35" customWidth="1"/>
    <col min="13832" max="13833" width="13.7109375" style="35" customWidth="1"/>
    <col min="13834" max="13834" width="0.5703125" style="35" customWidth="1"/>
    <col min="13835" max="13835" width="5.7109375" style="35" customWidth="1"/>
    <col min="13836" max="13836" width="9.28515625" style="35" customWidth="1"/>
    <col min="13837" max="13837" width="28.7109375" style="35" customWidth="1"/>
    <col min="13838" max="13905" width="5.7109375" style="35" customWidth="1"/>
    <col min="13906" max="14080" width="12.5703125" style="35"/>
    <col min="14081" max="14081" width="3.42578125" style="35" customWidth="1"/>
    <col min="14082" max="14082" width="29.140625" style="35" customWidth="1"/>
    <col min="14083" max="14086" width="14.7109375" style="35" customWidth="1"/>
    <col min="14087" max="14087" width="14.140625" style="35" customWidth="1"/>
    <col min="14088" max="14089" width="13.7109375" style="35" customWidth="1"/>
    <col min="14090" max="14090" width="0.5703125" style="35" customWidth="1"/>
    <col min="14091" max="14091" width="5.7109375" style="35" customWidth="1"/>
    <col min="14092" max="14092" width="9.28515625" style="35" customWidth="1"/>
    <col min="14093" max="14093" width="28.7109375" style="35" customWidth="1"/>
    <col min="14094" max="14161" width="5.7109375" style="35" customWidth="1"/>
    <col min="14162" max="14336" width="12.5703125" style="35"/>
    <col min="14337" max="14337" width="3.42578125" style="35" customWidth="1"/>
    <col min="14338" max="14338" width="29.140625" style="35" customWidth="1"/>
    <col min="14339" max="14342" width="14.7109375" style="35" customWidth="1"/>
    <col min="14343" max="14343" width="14.140625" style="35" customWidth="1"/>
    <col min="14344" max="14345" width="13.7109375" style="35" customWidth="1"/>
    <col min="14346" max="14346" width="0.5703125" style="35" customWidth="1"/>
    <col min="14347" max="14347" width="5.7109375" style="35" customWidth="1"/>
    <col min="14348" max="14348" width="9.28515625" style="35" customWidth="1"/>
    <col min="14349" max="14349" width="28.7109375" style="35" customWidth="1"/>
    <col min="14350" max="14417" width="5.7109375" style="35" customWidth="1"/>
    <col min="14418" max="14592" width="12.5703125" style="35"/>
    <col min="14593" max="14593" width="3.42578125" style="35" customWidth="1"/>
    <col min="14594" max="14594" width="29.140625" style="35" customWidth="1"/>
    <col min="14595" max="14598" width="14.7109375" style="35" customWidth="1"/>
    <col min="14599" max="14599" width="14.140625" style="35" customWidth="1"/>
    <col min="14600" max="14601" width="13.7109375" style="35" customWidth="1"/>
    <col min="14602" max="14602" width="0.5703125" style="35" customWidth="1"/>
    <col min="14603" max="14603" width="5.7109375" style="35" customWidth="1"/>
    <col min="14604" max="14604" width="9.28515625" style="35" customWidth="1"/>
    <col min="14605" max="14605" width="28.7109375" style="35" customWidth="1"/>
    <col min="14606" max="14673" width="5.7109375" style="35" customWidth="1"/>
    <col min="14674" max="14848" width="12.5703125" style="35"/>
    <col min="14849" max="14849" width="3.42578125" style="35" customWidth="1"/>
    <col min="14850" max="14850" width="29.140625" style="35" customWidth="1"/>
    <col min="14851" max="14854" width="14.7109375" style="35" customWidth="1"/>
    <col min="14855" max="14855" width="14.140625" style="35" customWidth="1"/>
    <col min="14856" max="14857" width="13.7109375" style="35" customWidth="1"/>
    <col min="14858" max="14858" width="0.5703125" style="35" customWidth="1"/>
    <col min="14859" max="14859" width="5.7109375" style="35" customWidth="1"/>
    <col min="14860" max="14860" width="9.28515625" style="35" customWidth="1"/>
    <col min="14861" max="14861" width="28.7109375" style="35" customWidth="1"/>
    <col min="14862" max="14929" width="5.7109375" style="35" customWidth="1"/>
    <col min="14930" max="15104" width="12.5703125" style="35"/>
    <col min="15105" max="15105" width="3.42578125" style="35" customWidth="1"/>
    <col min="15106" max="15106" width="29.140625" style="35" customWidth="1"/>
    <col min="15107" max="15110" width="14.7109375" style="35" customWidth="1"/>
    <col min="15111" max="15111" width="14.140625" style="35" customWidth="1"/>
    <col min="15112" max="15113" width="13.7109375" style="35" customWidth="1"/>
    <col min="15114" max="15114" width="0.5703125" style="35" customWidth="1"/>
    <col min="15115" max="15115" width="5.7109375" style="35" customWidth="1"/>
    <col min="15116" max="15116" width="9.28515625" style="35" customWidth="1"/>
    <col min="15117" max="15117" width="28.7109375" style="35" customWidth="1"/>
    <col min="15118" max="15185" width="5.7109375" style="35" customWidth="1"/>
    <col min="15186" max="15360" width="12.5703125" style="35"/>
    <col min="15361" max="15361" width="3.42578125" style="35" customWidth="1"/>
    <col min="15362" max="15362" width="29.140625" style="35" customWidth="1"/>
    <col min="15363" max="15366" width="14.7109375" style="35" customWidth="1"/>
    <col min="15367" max="15367" width="14.140625" style="35" customWidth="1"/>
    <col min="15368" max="15369" width="13.7109375" style="35" customWidth="1"/>
    <col min="15370" max="15370" width="0.5703125" style="35" customWidth="1"/>
    <col min="15371" max="15371" width="5.7109375" style="35" customWidth="1"/>
    <col min="15372" max="15372" width="9.28515625" style="35" customWidth="1"/>
    <col min="15373" max="15373" width="28.7109375" style="35" customWidth="1"/>
    <col min="15374" max="15441" width="5.7109375" style="35" customWidth="1"/>
    <col min="15442" max="15616" width="12.5703125" style="35"/>
    <col min="15617" max="15617" width="3.42578125" style="35" customWidth="1"/>
    <col min="15618" max="15618" width="29.140625" style="35" customWidth="1"/>
    <col min="15619" max="15622" width="14.7109375" style="35" customWidth="1"/>
    <col min="15623" max="15623" width="14.140625" style="35" customWidth="1"/>
    <col min="15624" max="15625" width="13.7109375" style="35" customWidth="1"/>
    <col min="15626" max="15626" width="0.5703125" style="35" customWidth="1"/>
    <col min="15627" max="15627" width="5.7109375" style="35" customWidth="1"/>
    <col min="15628" max="15628" width="9.28515625" style="35" customWidth="1"/>
    <col min="15629" max="15629" width="28.7109375" style="35" customWidth="1"/>
    <col min="15630" max="15697" width="5.7109375" style="35" customWidth="1"/>
    <col min="15698" max="15872" width="12.5703125" style="35"/>
    <col min="15873" max="15873" width="3.42578125" style="35" customWidth="1"/>
    <col min="15874" max="15874" width="29.140625" style="35" customWidth="1"/>
    <col min="15875" max="15878" width="14.7109375" style="35" customWidth="1"/>
    <col min="15879" max="15879" width="14.140625" style="35" customWidth="1"/>
    <col min="15880" max="15881" width="13.7109375" style="35" customWidth="1"/>
    <col min="15882" max="15882" width="0.5703125" style="35" customWidth="1"/>
    <col min="15883" max="15883" width="5.7109375" style="35" customWidth="1"/>
    <col min="15884" max="15884" width="9.28515625" style="35" customWidth="1"/>
    <col min="15885" max="15885" width="28.7109375" style="35" customWidth="1"/>
    <col min="15886" max="15953" width="5.7109375" style="35" customWidth="1"/>
    <col min="15954" max="16128" width="12.5703125" style="35"/>
    <col min="16129" max="16129" width="3.42578125" style="35" customWidth="1"/>
    <col min="16130" max="16130" width="29.140625" style="35" customWidth="1"/>
    <col min="16131" max="16134" width="14.7109375" style="35" customWidth="1"/>
    <col min="16135" max="16135" width="14.140625" style="35" customWidth="1"/>
    <col min="16136" max="16137" width="13.7109375" style="35" customWidth="1"/>
    <col min="16138" max="16138" width="0.5703125" style="35" customWidth="1"/>
    <col min="16139" max="16139" width="5.7109375" style="35" customWidth="1"/>
    <col min="16140" max="16140" width="9.28515625" style="35" customWidth="1"/>
    <col min="16141" max="16141" width="28.7109375" style="35" customWidth="1"/>
    <col min="16142" max="16209" width="5.7109375" style="35" customWidth="1"/>
    <col min="16210" max="16384" width="12.5703125" style="35"/>
  </cols>
  <sheetData>
    <row r="1" spans="1:16" s="29" customFormat="1" ht="20.25" x14ac:dyDescent="0.3">
      <c r="A1" s="27" t="s">
        <v>658</v>
      </c>
      <c r="B1" s="28"/>
      <c r="C1" s="28"/>
      <c r="D1" s="28"/>
      <c r="E1" s="28"/>
      <c r="F1" s="28"/>
      <c r="G1" s="28"/>
      <c r="H1" s="28"/>
      <c r="I1" s="28"/>
    </row>
    <row r="2" spans="1:16" s="29" customFormat="1" x14ac:dyDescent="0.2">
      <c r="A2" s="208" t="s">
        <v>696</v>
      </c>
      <c r="B2" s="208"/>
      <c r="C2" s="208"/>
      <c r="D2" s="208"/>
      <c r="E2" s="208"/>
      <c r="F2" s="208"/>
      <c r="G2" s="208"/>
      <c r="H2" s="208"/>
      <c r="I2" s="208"/>
    </row>
    <row r="3" spans="1:16" s="29" customFormat="1" x14ac:dyDescent="0.2">
      <c r="A3" s="30" t="s">
        <v>677</v>
      </c>
      <c r="B3" s="28"/>
      <c r="C3" s="28"/>
      <c r="D3" s="28"/>
      <c r="E3" s="28"/>
      <c r="F3" s="28"/>
      <c r="G3" s="28"/>
      <c r="H3" s="28"/>
      <c r="I3" s="28"/>
    </row>
    <row r="4" spans="1:16" s="29" customFormat="1" ht="13.5" thickBot="1" x14ac:dyDescent="0.25">
      <c r="A4" s="209"/>
      <c r="B4" s="209"/>
      <c r="C4" s="209"/>
      <c r="D4" s="209"/>
      <c r="E4" s="209"/>
      <c r="F4" s="209"/>
      <c r="G4" s="209"/>
      <c r="H4" s="209"/>
      <c r="I4" s="209"/>
      <c r="J4" s="31"/>
    </row>
    <row r="5" spans="1:16" ht="4.5" customHeight="1" x14ac:dyDescent="0.2">
      <c r="A5" s="32"/>
      <c r="B5" s="33"/>
      <c r="C5" s="34"/>
      <c r="D5" s="34"/>
      <c r="E5" s="34"/>
      <c r="F5" s="34"/>
      <c r="G5" s="34"/>
      <c r="H5" s="34"/>
      <c r="I5" s="34"/>
      <c r="J5" s="34"/>
    </row>
    <row r="6" spans="1:16" ht="15" customHeight="1" x14ac:dyDescent="0.2">
      <c r="A6" s="210" t="s">
        <v>659</v>
      </c>
      <c r="B6" s="211"/>
      <c r="C6" s="220">
        <v>2018</v>
      </c>
      <c r="D6" s="221"/>
      <c r="E6" s="212" t="s">
        <v>695</v>
      </c>
      <c r="F6" s="213"/>
      <c r="G6" s="213"/>
      <c r="H6" s="213"/>
      <c r="I6" s="214" t="s">
        <v>660</v>
      </c>
      <c r="J6" s="36"/>
    </row>
    <row r="7" spans="1:16" ht="12.75" customHeight="1" x14ac:dyDescent="0.2">
      <c r="A7" s="210"/>
      <c r="B7" s="211"/>
      <c r="C7" s="215" t="s">
        <v>661</v>
      </c>
      <c r="D7" s="215" t="s">
        <v>678</v>
      </c>
      <c r="E7" s="215" t="s">
        <v>679</v>
      </c>
      <c r="F7" s="216" t="s">
        <v>662</v>
      </c>
      <c r="G7" s="203" t="s">
        <v>663</v>
      </c>
      <c r="H7" s="204"/>
      <c r="I7" s="214"/>
      <c r="J7" s="37"/>
    </row>
    <row r="8" spans="1:16" ht="12.75" customHeight="1" x14ac:dyDescent="0.2">
      <c r="A8" s="210"/>
      <c r="B8" s="211"/>
      <c r="C8" s="206"/>
      <c r="D8" s="206"/>
      <c r="E8" s="206"/>
      <c r="F8" s="214"/>
      <c r="G8" s="205" t="s">
        <v>680</v>
      </c>
      <c r="H8" s="205" t="s">
        <v>681</v>
      </c>
      <c r="I8" s="214"/>
      <c r="J8" s="37"/>
    </row>
    <row r="9" spans="1:16" x14ac:dyDescent="0.2">
      <c r="A9" s="210"/>
      <c r="B9" s="211"/>
      <c r="C9" s="206"/>
      <c r="D9" s="206"/>
      <c r="E9" s="206"/>
      <c r="F9" s="214"/>
      <c r="G9" s="206"/>
      <c r="H9" s="206"/>
      <c r="I9" s="214"/>
      <c r="J9" s="37"/>
    </row>
    <row r="10" spans="1:16" s="39" customFormat="1" ht="11.25" customHeight="1" x14ac:dyDescent="0.2">
      <c r="A10" s="210"/>
      <c r="B10" s="211"/>
      <c r="C10" s="75">
        <v>1</v>
      </c>
      <c r="D10" s="75">
        <v>2</v>
      </c>
      <c r="E10" s="75">
        <v>3</v>
      </c>
      <c r="F10" s="75">
        <v>4</v>
      </c>
      <c r="G10" s="76" t="s">
        <v>682</v>
      </c>
      <c r="H10" s="76" t="s">
        <v>683</v>
      </c>
      <c r="I10" s="77" t="s">
        <v>684</v>
      </c>
      <c r="J10" s="38"/>
    </row>
    <row r="11" spans="1:16" ht="4.5" customHeight="1" thickBot="1" x14ac:dyDescent="0.25">
      <c r="A11" s="40"/>
      <c r="B11" s="41"/>
      <c r="C11" s="42"/>
      <c r="D11" s="42"/>
      <c r="E11" s="42"/>
      <c r="F11" s="42"/>
      <c r="G11" s="42"/>
      <c r="H11" s="42"/>
      <c r="I11" s="42"/>
      <c r="J11" s="42"/>
    </row>
    <row r="12" spans="1:16" ht="8.1" customHeight="1" x14ac:dyDescent="0.2">
      <c r="B12" s="33"/>
      <c r="C12" s="83"/>
      <c r="D12" s="83"/>
      <c r="E12" s="83"/>
      <c r="F12" s="112"/>
      <c r="G12" s="83"/>
      <c r="H12" s="83"/>
      <c r="I12" s="44"/>
      <c r="J12" s="44"/>
    </row>
    <row r="13" spans="1:16" s="48" customFormat="1" ht="15" x14ac:dyDescent="0.25">
      <c r="A13" s="45" t="s">
        <v>664</v>
      </c>
      <c r="B13" s="84"/>
      <c r="C13" s="95">
        <v>4309455696</v>
      </c>
      <c r="D13" s="95">
        <f>+D14</f>
        <v>4309455696</v>
      </c>
      <c r="E13" s="95">
        <f>+E14</f>
        <v>2916837981</v>
      </c>
      <c r="F13" s="95">
        <f>+F14</f>
        <v>2428063809</v>
      </c>
      <c r="G13" s="95">
        <f>+G14</f>
        <v>-488774172</v>
      </c>
      <c r="H13" s="85">
        <f>IF(E13=0,0,(F13/E13)-1)*100</f>
        <v>-16.756987367273311</v>
      </c>
      <c r="I13" s="85">
        <f>IF(D13=0,0,(F13/D13)*100)</f>
        <v>56.342702658567958</v>
      </c>
      <c r="J13" s="46"/>
      <c r="K13" s="47"/>
      <c r="L13" s="207"/>
      <c r="M13" s="207"/>
      <c r="P13" s="47"/>
    </row>
    <row r="14" spans="1:16" s="48" customFormat="1" ht="15" x14ac:dyDescent="0.25">
      <c r="A14" s="50"/>
      <c r="B14" s="51" t="s">
        <v>685</v>
      </c>
      <c r="C14" s="98">
        <v>4309455696</v>
      </c>
      <c r="D14" s="98">
        <v>4309455696</v>
      </c>
      <c r="E14" s="108">
        <v>2916837981</v>
      </c>
      <c r="F14" s="113">
        <v>2428063809</v>
      </c>
      <c r="G14" s="99">
        <f>F14-E14</f>
        <v>-488774172</v>
      </c>
      <c r="H14" s="81">
        <f>IF(E14=0,0,(F14/E14)-1)*100</f>
        <v>-16.756987367273311</v>
      </c>
      <c r="I14" s="81">
        <f>IF(D14=0,0,(F14/D14)*100)</f>
        <v>56.342702658567958</v>
      </c>
      <c r="J14" s="46"/>
      <c r="K14" s="47"/>
      <c r="L14" s="47"/>
      <c r="P14" s="47"/>
    </row>
    <row r="15" spans="1:16" s="54" customFormat="1" ht="8.1" customHeight="1" x14ac:dyDescent="0.25">
      <c r="A15" s="50"/>
      <c r="B15" s="130"/>
      <c r="C15" s="131"/>
      <c r="D15" s="131"/>
      <c r="E15" s="131"/>
      <c r="F15" s="222"/>
      <c r="G15" s="100"/>
      <c r="H15" s="89"/>
      <c r="I15" s="89"/>
      <c r="J15" s="53"/>
    </row>
    <row r="16" spans="1:16" s="48" customFormat="1" ht="15.75" x14ac:dyDescent="0.25">
      <c r="A16" s="55" t="s">
        <v>665</v>
      </c>
      <c r="B16" s="90"/>
      <c r="C16" s="101">
        <f>+C18+C24+C28+C23</f>
        <v>4309455696</v>
      </c>
      <c r="D16" s="101">
        <f>+D18+D24+D28+D23</f>
        <v>4309455696</v>
      </c>
      <c r="E16" s="110">
        <f>+E18+E24+E28+E23</f>
        <v>2916837981</v>
      </c>
      <c r="F16" s="101">
        <f>+F18+F24+F28+F23</f>
        <v>2097173839.27</v>
      </c>
      <c r="G16" s="101">
        <f>+G18+G24+G28+G23</f>
        <v>-819664141.73000002</v>
      </c>
      <c r="H16" s="91">
        <f t="shared" ref="H16:H26" si="0">IF(E16=0,0,(F16/E16)-1)*100</f>
        <v>-28.10112001658004</v>
      </c>
      <c r="I16" s="91">
        <f>IF(D16=0,0,(F16/D16)*100)</f>
        <v>48.664471506612287</v>
      </c>
      <c r="J16" s="46"/>
      <c r="K16" s="47"/>
      <c r="L16" s="47"/>
      <c r="M16" s="92"/>
      <c r="P16" s="47"/>
    </row>
    <row r="17" spans="1:16" s="59" customFormat="1" ht="4.5" customHeight="1" x14ac:dyDescent="0.15">
      <c r="A17" s="56"/>
      <c r="B17" s="57"/>
      <c r="C17" s="102"/>
      <c r="D17" s="102"/>
      <c r="E17" s="102"/>
      <c r="F17" s="223"/>
      <c r="G17" s="103"/>
      <c r="H17" s="78"/>
      <c r="I17" s="78">
        <f>IF(C17=0,0,(F17/C17)*100)</f>
        <v>0</v>
      </c>
      <c r="J17" s="58"/>
    </row>
    <row r="18" spans="1:16" s="48" customFormat="1" ht="15" x14ac:dyDescent="0.25">
      <c r="A18" s="60"/>
      <c r="B18" s="84" t="s">
        <v>666</v>
      </c>
      <c r="C18" s="95">
        <f>SUM(C19:C22)</f>
        <v>3319820111</v>
      </c>
      <c r="D18" s="95">
        <f>SUM(D19:D22)</f>
        <v>3319820111</v>
      </c>
      <c r="E18" s="109">
        <f>SUM(E19:E22)</f>
        <v>2356243173</v>
      </c>
      <c r="F18" s="96">
        <f>SUM(F19:F22)</f>
        <v>1781682118.04</v>
      </c>
      <c r="G18" s="96">
        <f t="shared" ref="G18:G24" si="1">F18-E18</f>
        <v>-574561054.96000004</v>
      </c>
      <c r="H18" s="85">
        <f t="shared" si="0"/>
        <v>-24.384624708682388</v>
      </c>
      <c r="I18" s="85">
        <f t="shared" ref="I18:I26" si="2">IF(D18=0,0,(F18/D18)*100)</f>
        <v>53.668031955602544</v>
      </c>
      <c r="J18" s="46"/>
      <c r="K18" s="47"/>
      <c r="L18" s="47"/>
      <c r="M18" s="59"/>
      <c r="P18" s="47"/>
    </row>
    <row r="19" spans="1:16" s="63" customFormat="1" ht="15" x14ac:dyDescent="0.25">
      <c r="A19" s="50"/>
      <c r="B19" s="49" t="s">
        <v>667</v>
      </c>
      <c r="C19" s="104">
        <v>1384694723</v>
      </c>
      <c r="D19" s="104">
        <v>1384694723</v>
      </c>
      <c r="E19" s="104">
        <v>1003798160</v>
      </c>
      <c r="F19" s="104">
        <v>1137548451.5</v>
      </c>
      <c r="G19" s="99">
        <f>F19-E19</f>
        <v>133750291.5</v>
      </c>
      <c r="H19" s="81">
        <f t="shared" si="0"/>
        <v>13.324420867637365</v>
      </c>
      <c r="I19" s="81">
        <f t="shared" si="2"/>
        <v>82.151569772393799</v>
      </c>
      <c r="J19" s="61"/>
      <c r="K19" s="62"/>
      <c r="L19" s="62"/>
      <c r="P19" s="62"/>
    </row>
    <row r="20" spans="1:16" s="63" customFormat="1" ht="15" x14ac:dyDescent="0.25">
      <c r="A20" s="50"/>
      <c r="B20" s="51" t="s">
        <v>668</v>
      </c>
      <c r="C20" s="104">
        <v>45309094</v>
      </c>
      <c r="D20" s="104">
        <v>45309094</v>
      </c>
      <c r="E20" s="104">
        <v>38960781</v>
      </c>
      <c r="F20" s="113">
        <v>17458586.969999999</v>
      </c>
      <c r="G20" s="97">
        <f t="shared" si="1"/>
        <v>-21502194.030000001</v>
      </c>
      <c r="H20" s="82">
        <f t="shared" si="0"/>
        <v>-55.189330085554502</v>
      </c>
      <c r="I20" s="82">
        <f t="shared" si="2"/>
        <v>38.532191727338443</v>
      </c>
      <c r="J20" s="61"/>
      <c r="K20" s="62"/>
      <c r="L20" s="62"/>
      <c r="M20" s="79"/>
      <c r="P20" s="62"/>
    </row>
    <row r="21" spans="1:16" s="63" customFormat="1" ht="15" x14ac:dyDescent="0.25">
      <c r="A21" s="50"/>
      <c r="B21" s="51" t="s">
        <v>669</v>
      </c>
      <c r="C21" s="104">
        <v>1887836290</v>
      </c>
      <c r="D21" s="104">
        <v>1887836290</v>
      </c>
      <c r="E21" s="104">
        <v>1312002729</v>
      </c>
      <c r="F21" s="113">
        <v>626514132.57000005</v>
      </c>
      <c r="G21" s="97">
        <f t="shared" si="1"/>
        <v>-685488596.42999995</v>
      </c>
      <c r="H21" s="82">
        <f t="shared" si="0"/>
        <v>-52.247497758825155</v>
      </c>
      <c r="I21" s="82">
        <f t="shared" si="2"/>
        <v>33.186888920860824</v>
      </c>
      <c r="J21" s="61"/>
      <c r="K21" s="62"/>
      <c r="L21" s="80"/>
      <c r="P21" s="62"/>
    </row>
    <row r="22" spans="1:16" s="63" customFormat="1" ht="15" x14ac:dyDescent="0.25">
      <c r="A22" s="50"/>
      <c r="B22" s="51" t="s">
        <v>670</v>
      </c>
      <c r="C22" s="108">
        <v>1980004</v>
      </c>
      <c r="D22" s="108">
        <v>1980004</v>
      </c>
      <c r="E22" s="104">
        <v>1481503</v>
      </c>
      <c r="F22" s="113">
        <v>160947</v>
      </c>
      <c r="G22" s="97">
        <f t="shared" si="1"/>
        <v>-1320556</v>
      </c>
      <c r="H22" s="82">
        <f t="shared" si="0"/>
        <v>-89.136235296182321</v>
      </c>
      <c r="I22" s="82">
        <f t="shared" si="2"/>
        <v>8.1286199421819347</v>
      </c>
      <c r="J22" s="61"/>
      <c r="K22" s="62"/>
      <c r="L22" s="62"/>
      <c r="P22" s="62"/>
    </row>
    <row r="23" spans="1:16" s="63" customFormat="1" ht="18.75" customHeight="1" x14ac:dyDescent="0.25">
      <c r="A23" s="64"/>
      <c r="B23" s="84" t="s">
        <v>671</v>
      </c>
      <c r="C23" s="105">
        <v>181925434</v>
      </c>
      <c r="D23" s="105">
        <v>181925434</v>
      </c>
      <c r="E23" s="105">
        <v>119264794</v>
      </c>
      <c r="F23" s="114">
        <v>140317673.91999999</v>
      </c>
      <c r="G23" s="106">
        <f>F23-E23</f>
        <v>21052879.919999987</v>
      </c>
      <c r="H23" s="88">
        <f t="shared" si="0"/>
        <v>17.652216730446035</v>
      </c>
      <c r="I23" s="88">
        <f t="shared" si="2"/>
        <v>77.129223129955534</v>
      </c>
      <c r="J23" s="61"/>
      <c r="K23" s="62"/>
      <c r="L23" s="62"/>
      <c r="M23" s="87"/>
      <c r="P23" s="62"/>
    </row>
    <row r="24" spans="1:16" s="63" customFormat="1" ht="15.75" x14ac:dyDescent="0.25">
      <c r="A24" s="64"/>
      <c r="B24" s="86" t="s">
        <v>672</v>
      </c>
      <c r="C24" s="105">
        <f>+C25+C26</f>
        <v>656180723</v>
      </c>
      <c r="D24" s="105">
        <f>+D25+D26</f>
        <v>656180723</v>
      </c>
      <c r="E24" s="111">
        <f>+E25+E26</f>
        <v>328090356</v>
      </c>
      <c r="F24" s="114">
        <f>+F25+F26</f>
        <v>215440853.71000001</v>
      </c>
      <c r="G24" s="106">
        <f t="shared" si="1"/>
        <v>-112649502.28999999</v>
      </c>
      <c r="H24" s="88">
        <f t="shared" si="0"/>
        <v>-34.334902026196715</v>
      </c>
      <c r="I24" s="88">
        <f t="shared" si="2"/>
        <v>32.832548436507487</v>
      </c>
      <c r="J24" s="61"/>
      <c r="K24" s="62"/>
      <c r="L24" s="62"/>
      <c r="M24" s="129"/>
      <c r="P24" s="62"/>
    </row>
    <row r="25" spans="1:16" s="63" customFormat="1" ht="15" x14ac:dyDescent="0.25">
      <c r="A25" s="50"/>
      <c r="B25" s="66" t="s">
        <v>673</v>
      </c>
      <c r="C25" s="107">
        <v>165841649</v>
      </c>
      <c r="D25" s="107">
        <v>165841649</v>
      </c>
      <c r="E25" s="107">
        <v>82920820</v>
      </c>
      <c r="F25" s="115">
        <v>0</v>
      </c>
      <c r="G25" s="97">
        <f>F25-E25</f>
        <v>-82920820</v>
      </c>
      <c r="H25" s="82">
        <f t="shared" si="0"/>
        <v>-100</v>
      </c>
      <c r="I25" s="82">
        <f t="shared" si="2"/>
        <v>0</v>
      </c>
      <c r="J25" s="61"/>
      <c r="K25" s="62"/>
      <c r="L25" s="62"/>
      <c r="P25" s="62"/>
    </row>
    <row r="26" spans="1:16" s="63" customFormat="1" ht="15" x14ac:dyDescent="0.25">
      <c r="A26" s="50"/>
      <c r="B26" s="66" t="s">
        <v>674</v>
      </c>
      <c r="C26" s="107">
        <v>490339074</v>
      </c>
      <c r="D26" s="107">
        <v>490339074</v>
      </c>
      <c r="E26" s="107">
        <v>245169536</v>
      </c>
      <c r="F26" s="115">
        <v>215440853.71000001</v>
      </c>
      <c r="G26" s="97">
        <f>F26-E26</f>
        <v>-29728682.289999992</v>
      </c>
      <c r="H26" s="82">
        <f t="shared" si="0"/>
        <v>-12.125765205184379</v>
      </c>
      <c r="I26" s="82">
        <f t="shared" si="2"/>
        <v>43.937117218196647</v>
      </c>
      <c r="J26" s="61"/>
      <c r="K26" s="62"/>
      <c r="L26" s="62"/>
      <c r="P26" s="62"/>
    </row>
    <row r="27" spans="1:16" s="54" customFormat="1" ht="12.75" customHeight="1" x14ac:dyDescent="0.25">
      <c r="A27" s="67"/>
      <c r="B27" s="119"/>
      <c r="C27" s="52"/>
      <c r="D27" s="52"/>
      <c r="E27" s="52"/>
      <c r="F27" s="116"/>
      <c r="G27" s="117"/>
      <c r="H27" s="26"/>
      <c r="I27" s="26"/>
      <c r="J27" s="53"/>
    </row>
    <row r="28" spans="1:16" s="54" customFormat="1" ht="12.75" customHeight="1" x14ac:dyDescent="0.25">
      <c r="A28" s="67"/>
      <c r="B28" s="51" t="s">
        <v>688</v>
      </c>
      <c r="C28" s="120">
        <v>151529428</v>
      </c>
      <c r="D28" s="120">
        <v>151529428</v>
      </c>
      <c r="E28" s="120">
        <v>113239658</v>
      </c>
      <c r="F28" s="120">
        <f>-36562246.4-3704560</f>
        <v>-40266806.399999999</v>
      </c>
      <c r="G28" s="97">
        <f>F28-E28</f>
        <v>-153506464.40000001</v>
      </c>
      <c r="H28" s="82">
        <f>IF(E28=0,0,(F28/E28)-1)*100</f>
        <v>-135.55892618467641</v>
      </c>
      <c r="I28" s="82">
        <f>IF(D28=0,0,(F28/D28)*100)</f>
        <v>-26.573588332954046</v>
      </c>
      <c r="J28" s="53"/>
      <c r="M28" s="39"/>
    </row>
    <row r="29" spans="1:16" s="54" customFormat="1" ht="16.5" customHeight="1" x14ac:dyDescent="0.25">
      <c r="A29" s="67"/>
      <c r="B29" s="90" t="s">
        <v>675</v>
      </c>
      <c r="C29" s="101">
        <f>+C13-C16</f>
        <v>0</v>
      </c>
      <c r="D29" s="101">
        <f>+D13-D16</f>
        <v>0</v>
      </c>
      <c r="E29" s="101">
        <f>+E13-E16</f>
        <v>0</v>
      </c>
      <c r="F29" s="101">
        <f>+F13-F16</f>
        <v>330889969.73000002</v>
      </c>
      <c r="G29" s="101"/>
      <c r="H29" s="91"/>
      <c r="I29" s="91">
        <f>IF(D29=0,0,(F29/D29)*100)</f>
        <v>0</v>
      </c>
      <c r="J29" s="53"/>
      <c r="N29" s="94"/>
    </row>
    <row r="30" spans="1:16" s="63" customFormat="1" ht="31.5" hidden="1" customHeight="1" x14ac:dyDescent="0.25">
      <c r="A30" s="64"/>
      <c r="B30" s="68" t="s">
        <v>676</v>
      </c>
      <c r="C30" s="65">
        <v>0</v>
      </c>
      <c r="D30" s="69">
        <v>0</v>
      </c>
      <c r="E30" s="69">
        <v>0</v>
      </c>
      <c r="F30" s="69">
        <v>0</v>
      </c>
      <c r="G30" s="70">
        <v>0</v>
      </c>
      <c r="H30" s="70">
        <v>0</v>
      </c>
      <c r="I30" s="71">
        <f>D30-F30</f>
        <v>0</v>
      </c>
      <c r="J30" s="61"/>
      <c r="K30" s="62"/>
      <c r="L30" s="62"/>
      <c r="P30" s="62"/>
    </row>
    <row r="31" spans="1:16" s="74" customFormat="1" ht="13.5" customHeight="1" x14ac:dyDescent="0.25">
      <c r="A31" s="64"/>
      <c r="B31" s="124"/>
      <c r="C31" s="125"/>
      <c r="D31" s="126"/>
      <c r="E31" s="126"/>
      <c r="F31" s="126"/>
      <c r="G31" s="127"/>
      <c r="H31" s="127"/>
      <c r="I31" s="128"/>
      <c r="J31" s="123"/>
      <c r="M31" s="93"/>
    </row>
    <row r="32" spans="1:16" ht="19.5" customHeight="1" x14ac:dyDescent="0.2">
      <c r="A32" s="72" t="s">
        <v>686</v>
      </c>
      <c r="B32" s="73"/>
      <c r="C32" s="73"/>
      <c r="D32" s="73"/>
      <c r="E32" s="73"/>
      <c r="F32" s="73"/>
      <c r="G32" s="73"/>
      <c r="H32" s="118"/>
      <c r="I32" s="118"/>
      <c r="J32" s="73"/>
      <c r="K32" s="121"/>
    </row>
    <row r="33" spans="1:1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5"/>
      <c r="K33" s="121"/>
    </row>
    <row r="34" spans="1:11" x14ac:dyDescent="0.2">
      <c r="A34" s="23"/>
      <c r="B34" s="25"/>
      <c r="C34" s="25"/>
      <c r="D34" s="25"/>
      <c r="E34" s="25"/>
      <c r="F34" s="25"/>
      <c r="G34" s="25"/>
      <c r="H34" s="25"/>
      <c r="I34" s="25"/>
      <c r="J34" s="25"/>
      <c r="K34" s="121"/>
    </row>
    <row r="35" spans="1:11" x14ac:dyDescent="0.2">
      <c r="A35" s="122"/>
      <c r="B35" s="121"/>
      <c r="C35" s="121"/>
      <c r="D35" s="121"/>
      <c r="E35" s="121"/>
      <c r="F35" s="121"/>
      <c r="G35" s="121"/>
      <c r="H35" s="121"/>
      <c r="I35" s="121"/>
      <c r="J35" s="121"/>
      <c r="K35" s="121"/>
    </row>
    <row r="36" spans="1:11" x14ac:dyDescent="0.2">
      <c r="A36" s="122"/>
      <c r="B36" s="121"/>
      <c r="C36" s="121"/>
      <c r="D36" s="121"/>
      <c r="E36" s="121"/>
      <c r="F36" s="121"/>
      <c r="G36" s="121"/>
      <c r="H36" s="121"/>
      <c r="I36" s="121"/>
      <c r="J36" s="121"/>
      <c r="K36" s="121"/>
    </row>
    <row r="37" spans="1:11" x14ac:dyDescent="0.2">
      <c r="A37" s="122"/>
      <c r="B37" s="121"/>
      <c r="C37" s="121"/>
      <c r="D37" s="121"/>
      <c r="E37" s="121"/>
      <c r="F37" s="121"/>
      <c r="G37" s="121"/>
      <c r="H37" s="121"/>
      <c r="I37" s="121"/>
      <c r="J37" s="121"/>
      <c r="K37" s="121"/>
    </row>
    <row r="38" spans="1:11" x14ac:dyDescent="0.2">
      <c r="A38" s="122"/>
      <c r="B38" s="121"/>
      <c r="C38" s="121"/>
      <c r="D38" s="121"/>
      <c r="E38" s="121"/>
      <c r="F38" s="121"/>
      <c r="G38" s="121"/>
      <c r="H38" s="121"/>
      <c r="I38" s="121"/>
      <c r="J38" s="121"/>
      <c r="K38" s="121"/>
    </row>
    <row r="39" spans="1:11" x14ac:dyDescent="0.2">
      <c r="A39" s="122"/>
      <c r="B39" s="121"/>
      <c r="C39" s="121"/>
      <c r="D39" s="121"/>
      <c r="E39" s="121"/>
      <c r="F39" s="121"/>
      <c r="G39" s="121"/>
      <c r="H39" s="121"/>
      <c r="I39" s="121"/>
      <c r="J39" s="121"/>
      <c r="K39" s="121"/>
    </row>
    <row r="40" spans="1:11" x14ac:dyDescent="0.2">
      <c r="A40" s="122"/>
      <c r="B40" s="121"/>
      <c r="C40" s="121"/>
      <c r="D40" s="121"/>
      <c r="E40" s="121"/>
      <c r="F40" s="121"/>
      <c r="G40" s="121"/>
      <c r="H40" s="121"/>
      <c r="I40" s="121"/>
      <c r="J40" s="121"/>
      <c r="K40" s="121"/>
    </row>
    <row r="41" spans="1:11" x14ac:dyDescent="0.2">
      <c r="A41" s="122"/>
      <c r="B41" s="121"/>
      <c r="C41" s="121"/>
      <c r="D41" s="121"/>
      <c r="E41" s="121"/>
      <c r="F41" s="121"/>
      <c r="G41" s="121"/>
      <c r="H41" s="121"/>
      <c r="I41" s="121"/>
      <c r="J41" s="121"/>
      <c r="K41" s="121"/>
    </row>
    <row r="42" spans="1:11" x14ac:dyDescent="0.2">
      <c r="A42" s="122"/>
      <c r="B42" s="121"/>
      <c r="C42" s="121"/>
      <c r="D42" s="121"/>
      <c r="E42" s="121"/>
      <c r="F42" s="121"/>
      <c r="G42" s="121"/>
      <c r="H42" s="121"/>
      <c r="I42" s="121"/>
      <c r="J42" s="121"/>
      <c r="K42" s="121"/>
    </row>
    <row r="43" spans="1:11" x14ac:dyDescent="0.2">
      <c r="A43" s="122"/>
      <c r="B43" s="121"/>
      <c r="C43" s="121"/>
      <c r="D43" s="121"/>
      <c r="E43" s="121"/>
      <c r="F43" s="121"/>
      <c r="G43" s="121"/>
      <c r="H43" s="121"/>
      <c r="I43" s="121"/>
      <c r="J43" s="121"/>
      <c r="K43" s="121"/>
    </row>
    <row r="44" spans="1:11" x14ac:dyDescent="0.2">
      <c r="A44" s="122"/>
      <c r="B44" s="121"/>
      <c r="C44" s="121"/>
      <c r="D44" s="121"/>
      <c r="E44" s="121"/>
      <c r="F44" s="121"/>
      <c r="G44" s="121"/>
      <c r="H44" s="121"/>
      <c r="I44" s="121"/>
      <c r="J44" s="121"/>
      <c r="K44" s="121"/>
    </row>
    <row r="45" spans="1:11" x14ac:dyDescent="0.2">
      <c r="A45" s="122"/>
      <c r="B45" s="121"/>
      <c r="C45" s="121"/>
      <c r="D45" s="121"/>
      <c r="E45" s="121"/>
      <c r="F45" s="121"/>
      <c r="G45" s="121"/>
      <c r="H45" s="121"/>
      <c r="I45" s="121"/>
      <c r="J45" s="121"/>
      <c r="K45" s="121"/>
    </row>
    <row r="46" spans="1:11" x14ac:dyDescent="0.2">
      <c r="A46" s="122"/>
      <c r="B46" s="121"/>
      <c r="C46" s="121"/>
      <c r="D46" s="121"/>
      <c r="E46" s="121"/>
      <c r="F46" s="121"/>
      <c r="G46" s="121"/>
      <c r="H46" s="121"/>
      <c r="I46" s="121"/>
      <c r="J46" s="121"/>
      <c r="K46" s="121"/>
    </row>
    <row r="47" spans="1:11" x14ac:dyDescent="0.2">
      <c r="A47" s="122"/>
      <c r="B47" s="121"/>
      <c r="C47" s="121"/>
      <c r="D47" s="121"/>
      <c r="E47" s="121"/>
      <c r="F47" s="121"/>
      <c r="G47" s="121"/>
      <c r="H47" s="121"/>
      <c r="I47" s="121"/>
      <c r="J47" s="121"/>
      <c r="K47" s="121"/>
    </row>
    <row r="48" spans="1:11" x14ac:dyDescent="0.2">
      <c r="A48" s="122"/>
      <c r="B48" s="121"/>
      <c r="C48" s="121"/>
      <c r="D48" s="121"/>
      <c r="E48" s="121"/>
      <c r="F48" s="121"/>
      <c r="G48" s="121"/>
      <c r="H48" s="121"/>
      <c r="I48" s="121"/>
      <c r="J48" s="121"/>
      <c r="K48" s="121"/>
    </row>
    <row r="49" spans="1:11" x14ac:dyDescent="0.2">
      <c r="A49" s="122"/>
      <c r="B49" s="121"/>
      <c r="C49" s="121"/>
      <c r="D49" s="121"/>
      <c r="E49" s="121"/>
      <c r="F49" s="121"/>
      <c r="G49" s="121"/>
      <c r="H49" s="121"/>
      <c r="I49" s="121"/>
      <c r="J49" s="121"/>
      <c r="K49" s="121"/>
    </row>
    <row r="50" spans="1:11" x14ac:dyDescent="0.2">
      <c r="A50" s="122"/>
      <c r="B50" s="121"/>
      <c r="C50" s="121"/>
      <c r="D50" s="121"/>
      <c r="E50" s="121"/>
      <c r="F50" s="121"/>
      <c r="G50" s="121"/>
      <c r="H50" s="121"/>
      <c r="I50" s="121"/>
      <c r="J50" s="121"/>
      <c r="K50" s="121"/>
    </row>
    <row r="51" spans="1:11" x14ac:dyDescent="0.2">
      <c r="A51" s="122"/>
      <c r="B51" s="121"/>
      <c r="C51" s="121"/>
      <c r="D51" s="121"/>
      <c r="E51" s="121"/>
      <c r="F51" s="121"/>
      <c r="G51" s="121"/>
      <c r="H51" s="121"/>
      <c r="I51" s="121"/>
      <c r="J51" s="121"/>
      <c r="K51" s="121"/>
    </row>
    <row r="52" spans="1:11" x14ac:dyDescent="0.2">
      <c r="A52" s="122"/>
      <c r="B52" s="121"/>
      <c r="C52" s="121"/>
      <c r="D52" s="121"/>
      <c r="E52" s="121"/>
      <c r="F52" s="121"/>
      <c r="G52" s="121"/>
      <c r="H52" s="121"/>
      <c r="I52" s="121"/>
      <c r="J52" s="121"/>
      <c r="K52" s="121"/>
    </row>
    <row r="53" spans="1:11" x14ac:dyDescent="0.2">
      <c r="A53" s="122"/>
      <c r="B53" s="121"/>
      <c r="C53" s="121"/>
      <c r="D53" s="121"/>
      <c r="E53" s="121"/>
      <c r="F53" s="121"/>
      <c r="G53" s="121"/>
      <c r="H53" s="121"/>
      <c r="I53" s="121"/>
      <c r="J53" s="121"/>
      <c r="K53" s="121"/>
    </row>
    <row r="54" spans="1:11" x14ac:dyDescent="0.2">
      <c r="A54" s="122"/>
      <c r="B54" s="121"/>
      <c r="C54" s="121"/>
      <c r="D54" s="121"/>
      <c r="E54" s="121"/>
      <c r="F54" s="121"/>
      <c r="G54" s="121"/>
      <c r="H54" s="121"/>
      <c r="I54" s="121"/>
      <c r="J54" s="121"/>
      <c r="K54" s="121"/>
    </row>
    <row r="55" spans="1:11" x14ac:dyDescent="0.2">
      <c r="A55" s="122"/>
      <c r="B55" s="121"/>
      <c r="C55" s="121"/>
      <c r="D55" s="121"/>
      <c r="E55" s="121"/>
      <c r="F55" s="121"/>
      <c r="G55" s="121"/>
      <c r="H55" s="121"/>
      <c r="I55" s="121"/>
      <c r="J55" s="121"/>
      <c r="K55" s="121"/>
    </row>
    <row r="56" spans="1:11" x14ac:dyDescent="0.2">
      <c r="A56" s="122"/>
      <c r="B56" s="121"/>
      <c r="C56" s="121"/>
      <c r="D56" s="121"/>
      <c r="E56" s="121"/>
      <c r="F56" s="121"/>
      <c r="G56" s="121"/>
      <c r="H56" s="121"/>
      <c r="I56" s="121"/>
      <c r="J56" s="121"/>
      <c r="K56" s="121"/>
    </row>
    <row r="57" spans="1:11" x14ac:dyDescent="0.2">
      <c r="A57" s="122"/>
      <c r="B57" s="121"/>
      <c r="C57" s="121"/>
      <c r="D57" s="121"/>
      <c r="E57" s="121"/>
      <c r="F57" s="121"/>
      <c r="G57" s="121"/>
      <c r="H57" s="121"/>
      <c r="I57" s="121"/>
      <c r="J57" s="121"/>
      <c r="K57" s="121"/>
    </row>
    <row r="58" spans="1:11" x14ac:dyDescent="0.2">
      <c r="A58" s="122"/>
      <c r="B58" s="121"/>
      <c r="C58" s="121"/>
      <c r="D58" s="121"/>
      <c r="E58" s="121"/>
      <c r="F58" s="121"/>
      <c r="G58" s="121"/>
      <c r="H58" s="121"/>
      <c r="I58" s="121"/>
      <c r="J58" s="121"/>
      <c r="K58" s="121"/>
    </row>
    <row r="59" spans="1:11" x14ac:dyDescent="0.2">
      <c r="A59" s="122"/>
      <c r="B59" s="121"/>
      <c r="C59" s="121"/>
      <c r="D59" s="121"/>
      <c r="E59" s="121"/>
      <c r="F59" s="121"/>
      <c r="G59" s="121"/>
      <c r="H59" s="121"/>
      <c r="I59" s="121"/>
      <c r="J59" s="121"/>
      <c r="K59" s="121"/>
    </row>
    <row r="60" spans="1:11" x14ac:dyDescent="0.2">
      <c r="A60" s="122"/>
      <c r="B60" s="121"/>
      <c r="C60" s="121"/>
      <c r="D60" s="121"/>
      <c r="E60" s="121"/>
      <c r="F60" s="121"/>
      <c r="G60" s="121"/>
      <c r="H60" s="121"/>
      <c r="I60" s="121"/>
      <c r="J60" s="121"/>
      <c r="K60" s="121"/>
    </row>
    <row r="61" spans="1:11" x14ac:dyDescent="0.2">
      <c r="A61" s="122"/>
      <c r="B61" s="121"/>
      <c r="C61" s="121"/>
      <c r="D61" s="121"/>
      <c r="E61" s="121"/>
      <c r="F61" s="121"/>
      <c r="G61" s="121"/>
      <c r="H61" s="121"/>
      <c r="I61" s="121"/>
      <c r="J61" s="121"/>
      <c r="K61" s="121"/>
    </row>
    <row r="62" spans="1:11" x14ac:dyDescent="0.2">
      <c r="A62" s="122"/>
      <c r="B62" s="121"/>
      <c r="C62" s="121"/>
      <c r="D62" s="121"/>
      <c r="E62" s="121"/>
      <c r="F62" s="121"/>
      <c r="G62" s="121"/>
      <c r="H62" s="121"/>
      <c r="I62" s="121"/>
      <c r="J62" s="121"/>
      <c r="K62" s="121"/>
    </row>
    <row r="63" spans="1:11" x14ac:dyDescent="0.2">
      <c r="A63" s="122"/>
      <c r="B63" s="121"/>
      <c r="C63" s="121"/>
      <c r="D63" s="121"/>
      <c r="E63" s="121"/>
      <c r="F63" s="121"/>
      <c r="G63" s="121"/>
      <c r="H63" s="121"/>
      <c r="I63" s="121"/>
      <c r="J63" s="121"/>
      <c r="K63" s="121"/>
    </row>
    <row r="64" spans="1:11" x14ac:dyDescent="0.2">
      <c r="A64" s="122"/>
      <c r="B64" s="121"/>
      <c r="C64" s="121"/>
      <c r="D64" s="121"/>
      <c r="E64" s="121"/>
      <c r="F64" s="121"/>
      <c r="G64" s="121"/>
      <c r="H64" s="121"/>
      <c r="I64" s="121"/>
      <c r="J64" s="121"/>
    </row>
    <row r="65" spans="1:10" x14ac:dyDescent="0.2">
      <c r="A65" s="122"/>
      <c r="B65" s="121"/>
      <c r="C65" s="121"/>
      <c r="D65" s="121"/>
      <c r="E65" s="121"/>
      <c r="F65" s="121"/>
      <c r="G65" s="121"/>
      <c r="H65" s="121"/>
      <c r="I65" s="121"/>
      <c r="J65" s="121"/>
    </row>
    <row r="66" spans="1:10" x14ac:dyDescent="0.2">
      <c r="A66" s="122"/>
      <c r="B66" s="121"/>
      <c r="C66" s="121"/>
      <c r="D66" s="121"/>
      <c r="E66" s="121"/>
      <c r="F66" s="121"/>
      <c r="G66" s="121"/>
      <c r="H66" s="121"/>
      <c r="I66" s="121"/>
    </row>
    <row r="67" spans="1:10" x14ac:dyDescent="0.2">
      <c r="A67" s="122"/>
      <c r="B67" s="121"/>
      <c r="C67" s="121"/>
      <c r="D67" s="121"/>
      <c r="E67" s="121"/>
      <c r="F67" s="121"/>
      <c r="G67" s="121"/>
      <c r="H67" s="121"/>
      <c r="I67" s="121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5"/>
  <sheetViews>
    <sheetView showGridLines="0" zoomScale="85" zoomScaleNormal="85" workbookViewId="0">
      <selection activeCell="S23" sqref="S23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  <col min="20" max="21" width="17.85546875" bestFit="1" customWidth="1"/>
    <col min="22" max="22" width="17.140625" bestFit="1" customWidth="1"/>
    <col min="23" max="23" width="15.85546875" customWidth="1"/>
    <col min="24" max="24" width="16.85546875" customWidth="1"/>
    <col min="25" max="25" width="17.28515625" customWidth="1"/>
  </cols>
  <sheetData>
    <row r="1" spans="1:25" ht="24" thickTop="1" thickBot="1" x14ac:dyDescent="0.25">
      <c r="A1" s="132" t="s">
        <v>657</v>
      </c>
      <c r="B1" s="133" t="s">
        <v>656</v>
      </c>
      <c r="C1" s="133" t="s">
        <v>655</v>
      </c>
      <c r="D1" s="133" t="s">
        <v>654</v>
      </c>
      <c r="E1" s="133" t="s">
        <v>653</v>
      </c>
      <c r="F1" s="133" t="s">
        <v>652</v>
      </c>
      <c r="G1" s="133" t="s">
        <v>651</v>
      </c>
      <c r="H1" s="133" t="s">
        <v>650</v>
      </c>
      <c r="I1" s="217" t="s">
        <v>649</v>
      </c>
      <c r="J1" s="218"/>
      <c r="K1" s="218"/>
      <c r="L1" s="218"/>
      <c r="M1" s="218"/>
      <c r="N1" s="218"/>
      <c r="O1" s="218"/>
      <c r="P1" s="219"/>
      <c r="Q1" s="132" t="s">
        <v>648</v>
      </c>
      <c r="R1" s="132" t="s">
        <v>647</v>
      </c>
      <c r="S1" s="132" t="s">
        <v>646</v>
      </c>
      <c r="T1" s="192" t="s">
        <v>693</v>
      </c>
      <c r="U1" s="192" t="s">
        <v>694</v>
      </c>
      <c r="V1" s="192" t="s">
        <v>687</v>
      </c>
      <c r="W1" s="192" t="s">
        <v>697</v>
      </c>
      <c r="X1" s="192" t="s">
        <v>698</v>
      </c>
      <c r="Y1" s="192" t="s">
        <v>699</v>
      </c>
    </row>
    <row r="2" spans="1:25" ht="13.5" thickTop="1" x14ac:dyDescent="0.2">
      <c r="A2" s="134" t="s">
        <v>645</v>
      </c>
      <c r="B2" s="134">
        <v>1</v>
      </c>
      <c r="C2" s="134">
        <v>0</v>
      </c>
      <c r="D2" s="134">
        <v>0</v>
      </c>
      <c r="E2" s="134">
        <v>0</v>
      </c>
      <c r="F2" s="134">
        <v>0</v>
      </c>
      <c r="G2" s="134">
        <v>0</v>
      </c>
      <c r="H2" s="134">
        <v>0</v>
      </c>
      <c r="I2" s="135" t="s">
        <v>644</v>
      </c>
      <c r="J2" s="136"/>
      <c r="K2" s="136"/>
      <c r="L2" s="136"/>
      <c r="M2" s="136"/>
      <c r="N2" s="136"/>
      <c r="O2" s="136"/>
      <c r="P2" s="137"/>
      <c r="Q2" s="138">
        <v>284897395</v>
      </c>
      <c r="R2" s="138">
        <v>346319022</v>
      </c>
      <c r="S2" s="138">
        <v>786956520.48000002</v>
      </c>
      <c r="T2" s="195">
        <v>433994908.94</v>
      </c>
      <c r="U2" s="195">
        <v>348599541.68000001</v>
      </c>
      <c r="V2" s="138">
        <v>318077727.07999998</v>
      </c>
      <c r="W2" s="138">
        <v>358672916.85000002</v>
      </c>
      <c r="X2" s="138">
        <v>478154592.45999998</v>
      </c>
      <c r="Y2" s="138">
        <v>434548974.61000001</v>
      </c>
    </row>
    <row r="3" spans="1:25" x14ac:dyDescent="0.2">
      <c r="A3" s="139" t="s">
        <v>643</v>
      </c>
      <c r="B3" s="139">
        <v>1</v>
      </c>
      <c r="C3" s="139">
        <v>1</v>
      </c>
      <c r="D3" s="139">
        <v>0</v>
      </c>
      <c r="E3" s="139">
        <v>0</v>
      </c>
      <c r="F3" s="139">
        <v>0</v>
      </c>
      <c r="G3" s="139">
        <v>0</v>
      </c>
      <c r="H3" s="139">
        <v>0</v>
      </c>
      <c r="I3" s="140"/>
      <c r="J3" s="141" t="s">
        <v>94</v>
      </c>
      <c r="K3" s="141"/>
      <c r="L3" s="141"/>
      <c r="M3" s="141"/>
      <c r="N3" s="141"/>
      <c r="O3" s="141"/>
      <c r="P3" s="142"/>
      <c r="Q3" s="143">
        <v>284897395</v>
      </c>
      <c r="R3" s="143">
        <v>346319022</v>
      </c>
      <c r="S3" s="143">
        <v>786956520.48000002</v>
      </c>
      <c r="T3" s="196">
        <v>433994908.94</v>
      </c>
      <c r="U3" s="196">
        <v>348599541.68000001</v>
      </c>
      <c r="V3" s="143">
        <v>318077727.07999998</v>
      </c>
      <c r="W3" s="143">
        <v>358672916.85000002</v>
      </c>
      <c r="X3" s="143">
        <v>478154592.45999998</v>
      </c>
      <c r="Y3" s="143">
        <v>434548974.61000001</v>
      </c>
    </row>
    <row r="4" spans="1:25" x14ac:dyDescent="0.2">
      <c r="A4" s="144" t="s">
        <v>642</v>
      </c>
      <c r="B4" s="144">
        <v>1</v>
      </c>
      <c r="C4" s="144">
        <v>1</v>
      </c>
      <c r="D4" s="144">
        <v>1</v>
      </c>
      <c r="E4" s="144">
        <v>0</v>
      </c>
      <c r="F4" s="144">
        <v>0</v>
      </c>
      <c r="G4" s="144">
        <v>0</v>
      </c>
      <c r="H4" s="144">
        <v>0</v>
      </c>
      <c r="I4" s="145"/>
      <c r="J4" s="146"/>
      <c r="K4" s="146" t="s">
        <v>641</v>
      </c>
      <c r="L4" s="146"/>
      <c r="M4" s="146"/>
      <c r="N4" s="146"/>
      <c r="O4" s="146"/>
      <c r="P4" s="147"/>
      <c r="Q4" s="148">
        <v>0</v>
      </c>
      <c r="R4" s="148">
        <v>0</v>
      </c>
      <c r="S4" s="148">
        <v>0</v>
      </c>
      <c r="T4" s="197">
        <v>0</v>
      </c>
      <c r="U4" s="197">
        <v>0</v>
      </c>
      <c r="V4" s="148">
        <v>0</v>
      </c>
      <c r="W4" s="148">
        <v>0</v>
      </c>
      <c r="X4" s="148">
        <v>0</v>
      </c>
      <c r="Y4" s="148">
        <v>0</v>
      </c>
    </row>
    <row r="5" spans="1:25" x14ac:dyDescent="0.2">
      <c r="A5" s="144" t="s">
        <v>640</v>
      </c>
      <c r="B5" s="144">
        <v>1</v>
      </c>
      <c r="C5" s="144">
        <v>1</v>
      </c>
      <c r="D5" s="144">
        <v>1</v>
      </c>
      <c r="E5" s="144">
        <v>3</v>
      </c>
      <c r="F5" s="144">
        <v>0</v>
      </c>
      <c r="G5" s="144">
        <v>0</v>
      </c>
      <c r="H5" s="144">
        <v>0</v>
      </c>
      <c r="I5" s="145"/>
      <c r="J5" s="146"/>
      <c r="K5" s="146"/>
      <c r="L5" s="146" t="s">
        <v>639</v>
      </c>
      <c r="M5" s="146"/>
      <c r="N5" s="146"/>
      <c r="O5" s="146"/>
      <c r="P5" s="147"/>
      <c r="Q5" s="148">
        <v>0</v>
      </c>
      <c r="R5" s="148">
        <v>0</v>
      </c>
      <c r="S5" s="148">
        <v>0</v>
      </c>
      <c r="T5" s="197">
        <v>0</v>
      </c>
      <c r="U5" s="197">
        <v>0</v>
      </c>
      <c r="V5" s="148">
        <v>0</v>
      </c>
      <c r="W5" s="148">
        <v>0</v>
      </c>
      <c r="X5" s="148">
        <v>0</v>
      </c>
      <c r="Y5" s="148">
        <v>0</v>
      </c>
    </row>
    <row r="6" spans="1:25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9">
        <v>0</v>
      </c>
      <c r="S6" s="9">
        <v>0</v>
      </c>
      <c r="T6" s="188">
        <v>0</v>
      </c>
      <c r="U6" s="188">
        <v>0</v>
      </c>
      <c r="V6" s="9">
        <v>0</v>
      </c>
      <c r="W6" s="9">
        <v>0</v>
      </c>
      <c r="X6" s="9">
        <v>0</v>
      </c>
      <c r="Y6" s="9">
        <v>0</v>
      </c>
    </row>
    <row r="7" spans="1:25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9">
        <v>0</v>
      </c>
      <c r="S7" s="9">
        <v>0</v>
      </c>
      <c r="T7" s="188">
        <v>0</v>
      </c>
      <c r="U7" s="188">
        <v>0</v>
      </c>
      <c r="V7" s="9">
        <v>0</v>
      </c>
      <c r="W7" s="9">
        <v>0</v>
      </c>
      <c r="X7" s="9">
        <v>0</v>
      </c>
      <c r="Y7" s="9">
        <v>0</v>
      </c>
    </row>
    <row r="8" spans="1:25" x14ac:dyDescent="0.2">
      <c r="A8" s="144" t="s">
        <v>636</v>
      </c>
      <c r="B8" s="144">
        <v>1</v>
      </c>
      <c r="C8" s="144">
        <v>1</v>
      </c>
      <c r="D8" s="144">
        <v>2</v>
      </c>
      <c r="E8" s="144">
        <v>1</v>
      </c>
      <c r="F8" s="144">
        <v>0</v>
      </c>
      <c r="G8" s="144">
        <v>0</v>
      </c>
      <c r="H8" s="144">
        <v>0</v>
      </c>
      <c r="I8" s="145"/>
      <c r="J8" s="146"/>
      <c r="K8" s="146" t="s">
        <v>635</v>
      </c>
      <c r="L8" s="149"/>
      <c r="M8" s="146"/>
      <c r="N8" s="146"/>
      <c r="O8" s="146"/>
      <c r="P8" s="147"/>
      <c r="Q8" s="148">
        <v>189063829</v>
      </c>
      <c r="R8" s="148">
        <v>205286430</v>
      </c>
      <c r="S8" s="148">
        <v>256815374.31999999</v>
      </c>
      <c r="T8" s="197">
        <v>185478665.31</v>
      </c>
      <c r="U8" s="197">
        <v>247685600.28999999</v>
      </c>
      <c r="V8" s="148">
        <v>232784347.47999999</v>
      </c>
      <c r="W8" s="148">
        <v>189601772.37</v>
      </c>
      <c r="X8" s="148">
        <v>271448869.13</v>
      </c>
      <c r="Y8" s="148">
        <v>302218114.5</v>
      </c>
    </row>
    <row r="9" spans="1:25" x14ac:dyDescent="0.2">
      <c r="A9" s="144" t="s">
        <v>634</v>
      </c>
      <c r="B9" s="144">
        <v>1</v>
      </c>
      <c r="C9" s="144">
        <v>1</v>
      </c>
      <c r="D9" s="144">
        <v>2</v>
      </c>
      <c r="E9" s="144">
        <v>1</v>
      </c>
      <c r="F9" s="144">
        <v>5</v>
      </c>
      <c r="G9" s="144">
        <v>0</v>
      </c>
      <c r="H9" s="144">
        <v>0</v>
      </c>
      <c r="I9" s="145"/>
      <c r="J9" s="146"/>
      <c r="K9" s="146"/>
      <c r="L9" s="146" t="s">
        <v>633</v>
      </c>
      <c r="M9" s="149"/>
      <c r="N9" s="146"/>
      <c r="O9" s="146"/>
      <c r="P9" s="147"/>
      <c r="Q9" s="148">
        <v>189063829</v>
      </c>
      <c r="R9" s="148">
        <v>205286430</v>
      </c>
      <c r="S9" s="148">
        <v>256815374.31999999</v>
      </c>
      <c r="T9" s="197">
        <v>185478665.31</v>
      </c>
      <c r="U9" s="197">
        <v>247685600.28999999</v>
      </c>
      <c r="V9" s="148">
        <v>232784347.47999999</v>
      </c>
      <c r="W9" s="148">
        <v>189601772.37</v>
      </c>
      <c r="X9" s="148">
        <v>271448869.13</v>
      </c>
      <c r="Y9" s="148">
        <v>302218114.5</v>
      </c>
    </row>
    <row r="10" spans="1:25" x14ac:dyDescent="0.2">
      <c r="A10" s="150" t="s">
        <v>632</v>
      </c>
      <c r="B10" s="150">
        <v>1</v>
      </c>
      <c r="C10" s="150">
        <v>1</v>
      </c>
      <c r="D10" s="150">
        <v>2</v>
      </c>
      <c r="E10" s="150">
        <v>1</v>
      </c>
      <c r="F10" s="150">
        <v>5</v>
      </c>
      <c r="G10" s="150">
        <v>1</v>
      </c>
      <c r="H10" s="150">
        <v>0</v>
      </c>
      <c r="I10" s="151"/>
      <c r="J10" s="152"/>
      <c r="K10" s="152"/>
      <c r="L10" s="152"/>
      <c r="M10" s="152" t="s">
        <v>631</v>
      </c>
      <c r="N10" s="153"/>
      <c r="O10" s="152"/>
      <c r="P10" s="154"/>
      <c r="Q10" s="9">
        <v>189063829</v>
      </c>
      <c r="R10" s="9">
        <v>205286430</v>
      </c>
      <c r="S10" s="9">
        <v>256815374.31999999</v>
      </c>
      <c r="T10" s="188">
        <v>185478665.31</v>
      </c>
      <c r="U10" s="202">
        <v>247685600.28999999</v>
      </c>
      <c r="V10" s="9">
        <v>232784347.47999999</v>
      </c>
      <c r="W10" s="9">
        <v>189601772.37</v>
      </c>
      <c r="X10" s="9">
        <v>271448869.13</v>
      </c>
      <c r="Y10" s="9">
        <v>302218114.5</v>
      </c>
    </row>
    <row r="11" spans="1:25" x14ac:dyDescent="0.2">
      <c r="A11" s="150" t="s">
        <v>630</v>
      </c>
      <c r="B11" s="11">
        <v>1</v>
      </c>
      <c r="C11" s="11">
        <v>1</v>
      </c>
      <c r="D11" s="11">
        <v>2</v>
      </c>
      <c r="E11" s="11">
        <v>1</v>
      </c>
      <c r="F11" s="150">
        <v>5</v>
      </c>
      <c r="G11" s="150">
        <v>2</v>
      </c>
      <c r="H11" s="150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9">
        <v>0</v>
      </c>
      <c r="S11" s="9">
        <v>0</v>
      </c>
      <c r="T11" s="188">
        <v>0</v>
      </c>
      <c r="U11" s="188">
        <v>0</v>
      </c>
      <c r="V11" s="9">
        <v>0</v>
      </c>
      <c r="W11" s="9">
        <v>0</v>
      </c>
      <c r="X11" s="9">
        <v>0</v>
      </c>
      <c r="Y11" s="9">
        <v>0</v>
      </c>
    </row>
    <row r="12" spans="1:25" x14ac:dyDescent="0.2">
      <c r="A12" s="144" t="s">
        <v>628</v>
      </c>
      <c r="B12" s="144">
        <v>1</v>
      </c>
      <c r="C12" s="144">
        <v>2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5"/>
      <c r="J12" s="149"/>
      <c r="K12" s="146" t="s">
        <v>627</v>
      </c>
      <c r="L12" s="149"/>
      <c r="M12" s="146"/>
      <c r="N12" s="146"/>
      <c r="O12" s="146"/>
      <c r="P12" s="147"/>
      <c r="Q12" s="148">
        <v>0</v>
      </c>
      <c r="R12" s="148">
        <v>0</v>
      </c>
      <c r="S12" s="148">
        <v>0</v>
      </c>
      <c r="T12" s="197">
        <v>0</v>
      </c>
      <c r="U12" s="197">
        <v>0</v>
      </c>
      <c r="V12" s="148">
        <v>0</v>
      </c>
      <c r="W12" s="148">
        <v>0</v>
      </c>
      <c r="X12" s="148">
        <v>0</v>
      </c>
      <c r="Y12" s="148">
        <v>0</v>
      </c>
    </row>
    <row r="13" spans="1:25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9">
        <v>0</v>
      </c>
      <c r="S13" s="9">
        <v>0</v>
      </c>
      <c r="T13" s="188">
        <v>0</v>
      </c>
      <c r="U13" s="188">
        <v>0</v>
      </c>
      <c r="V13" s="9">
        <v>0</v>
      </c>
      <c r="W13" s="9">
        <v>0</v>
      </c>
      <c r="X13" s="9">
        <v>0</v>
      </c>
      <c r="Y13" s="9">
        <v>0</v>
      </c>
    </row>
    <row r="14" spans="1:25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9">
        <v>0</v>
      </c>
      <c r="S14" s="9">
        <v>0</v>
      </c>
      <c r="T14" s="188">
        <v>0</v>
      </c>
      <c r="U14" s="188">
        <v>0</v>
      </c>
      <c r="V14" s="9">
        <v>0</v>
      </c>
      <c r="W14" s="9">
        <v>0</v>
      </c>
      <c r="X14" s="9">
        <v>0</v>
      </c>
      <c r="Y14" s="9">
        <v>0</v>
      </c>
    </row>
    <row r="15" spans="1:25" x14ac:dyDescent="0.2">
      <c r="A15" s="144" t="s">
        <v>622</v>
      </c>
      <c r="B15" s="144">
        <v>1</v>
      </c>
      <c r="C15" s="144">
        <v>1</v>
      </c>
      <c r="D15" s="144">
        <v>7</v>
      </c>
      <c r="E15" s="144">
        <v>0</v>
      </c>
      <c r="F15" s="144">
        <v>0</v>
      </c>
      <c r="G15" s="144">
        <v>0</v>
      </c>
      <c r="H15" s="144">
        <v>0</v>
      </c>
      <c r="I15" s="145"/>
      <c r="J15" s="146"/>
      <c r="K15" s="146" t="s">
        <v>86</v>
      </c>
      <c r="L15" s="146"/>
      <c r="M15" s="146"/>
      <c r="N15" s="146"/>
      <c r="O15" s="146"/>
      <c r="P15" s="147"/>
      <c r="Q15" s="148">
        <v>21814184</v>
      </c>
      <c r="R15" s="148">
        <v>27508688</v>
      </c>
      <c r="S15" s="148">
        <v>23709422.609999999</v>
      </c>
      <c r="T15" s="197">
        <v>40514310.359999999</v>
      </c>
      <c r="U15" s="197">
        <v>37597015.090000004</v>
      </c>
      <c r="V15" s="148">
        <v>26003314.25</v>
      </c>
      <c r="W15" s="148">
        <v>71224635.890000001</v>
      </c>
      <c r="X15" s="148">
        <v>58205132.829999998</v>
      </c>
      <c r="Y15" s="148">
        <v>41104103.57</v>
      </c>
    </row>
    <row r="16" spans="1:25" x14ac:dyDescent="0.2">
      <c r="A16" s="144" t="s">
        <v>621</v>
      </c>
      <c r="B16" s="144">
        <v>1</v>
      </c>
      <c r="C16" s="144">
        <v>1</v>
      </c>
      <c r="D16" s="144">
        <v>7</v>
      </c>
      <c r="E16" s="144">
        <v>1</v>
      </c>
      <c r="F16" s="144">
        <v>0</v>
      </c>
      <c r="G16" s="144">
        <v>0</v>
      </c>
      <c r="H16" s="144">
        <v>0</v>
      </c>
      <c r="I16" s="145"/>
      <c r="J16" s="146"/>
      <c r="K16" s="146"/>
      <c r="L16" s="146" t="s">
        <v>84</v>
      </c>
      <c r="M16" s="146"/>
      <c r="N16" s="146"/>
      <c r="O16" s="146"/>
      <c r="P16" s="147"/>
      <c r="Q16" s="148">
        <v>6303998</v>
      </c>
      <c r="R16" s="148">
        <v>656632</v>
      </c>
      <c r="S16" s="148">
        <v>7054209.9199999999</v>
      </c>
      <c r="T16" s="197">
        <v>7179804.7199999997</v>
      </c>
      <c r="U16" s="197">
        <v>12508686.07</v>
      </c>
      <c r="V16" s="148">
        <v>7285747.9100000001</v>
      </c>
      <c r="W16" s="148">
        <v>9380537.4100000001</v>
      </c>
      <c r="X16" s="148">
        <v>7040220.1100000003</v>
      </c>
      <c r="Y16" s="148">
        <v>6067820.4500000002</v>
      </c>
    </row>
    <row r="17" spans="1:25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5">
        <v>0</v>
      </c>
      <c r="R17" s="5">
        <v>0</v>
      </c>
      <c r="S17" s="5">
        <v>0</v>
      </c>
      <c r="T17" s="189">
        <v>0</v>
      </c>
      <c r="U17" s="189">
        <v>0</v>
      </c>
      <c r="V17" s="5">
        <v>0</v>
      </c>
      <c r="W17" s="5">
        <v>0</v>
      </c>
      <c r="X17" s="5">
        <v>0</v>
      </c>
      <c r="Y17" s="5">
        <v>0</v>
      </c>
    </row>
    <row r="18" spans="1:25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5">
        <v>6303998</v>
      </c>
      <c r="R18" s="5">
        <v>656632</v>
      </c>
      <c r="S18" s="5">
        <v>7054209.9199999999</v>
      </c>
      <c r="T18" s="189">
        <v>7179804.7199999997</v>
      </c>
      <c r="U18" s="202">
        <v>12508686.07</v>
      </c>
      <c r="V18" s="5">
        <v>7285747.9100000001</v>
      </c>
      <c r="W18" s="5">
        <v>9380537.4100000001</v>
      </c>
      <c r="X18" s="5">
        <v>7040220.1100000003</v>
      </c>
      <c r="Y18" s="5">
        <v>6067820.4500000002</v>
      </c>
    </row>
    <row r="19" spans="1:25" x14ac:dyDescent="0.2">
      <c r="A19" s="144" t="s">
        <v>616</v>
      </c>
      <c r="B19" s="144">
        <v>1</v>
      </c>
      <c r="C19" s="144">
        <v>1</v>
      </c>
      <c r="D19" s="144">
        <v>7</v>
      </c>
      <c r="E19" s="144">
        <v>2</v>
      </c>
      <c r="F19" s="144">
        <v>0</v>
      </c>
      <c r="G19" s="144">
        <v>0</v>
      </c>
      <c r="H19" s="144">
        <v>0</v>
      </c>
      <c r="I19" s="145"/>
      <c r="J19" s="146"/>
      <c r="K19" s="146"/>
      <c r="L19" s="146" t="s">
        <v>615</v>
      </c>
      <c r="M19" s="146"/>
      <c r="N19" s="146"/>
      <c r="O19" s="146"/>
      <c r="P19" s="147"/>
      <c r="Q19" s="148">
        <v>0</v>
      </c>
      <c r="R19" s="148">
        <v>0</v>
      </c>
      <c r="S19" s="148">
        <v>0</v>
      </c>
      <c r="T19" s="197">
        <v>0</v>
      </c>
      <c r="U19" s="197">
        <v>0</v>
      </c>
      <c r="V19" s="148">
        <v>0</v>
      </c>
      <c r="W19" s="148">
        <v>0</v>
      </c>
      <c r="X19" s="148">
        <v>0</v>
      </c>
      <c r="Y19" s="148">
        <v>0</v>
      </c>
    </row>
    <row r="20" spans="1:25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9">
        <v>0</v>
      </c>
      <c r="S20" s="9">
        <v>0</v>
      </c>
      <c r="T20" s="188">
        <v>0</v>
      </c>
      <c r="U20" s="188">
        <v>0</v>
      </c>
      <c r="V20" s="9">
        <v>0</v>
      </c>
      <c r="W20" s="9">
        <v>0</v>
      </c>
      <c r="X20" s="9">
        <v>0</v>
      </c>
      <c r="Y20" s="9">
        <v>0</v>
      </c>
    </row>
    <row r="21" spans="1:25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9">
        <v>0</v>
      </c>
      <c r="S21" s="9">
        <v>0</v>
      </c>
      <c r="T21" s="188">
        <v>0</v>
      </c>
      <c r="U21" s="188">
        <v>0</v>
      </c>
      <c r="V21" s="9">
        <v>0</v>
      </c>
      <c r="W21" s="9">
        <v>0</v>
      </c>
      <c r="X21" s="9">
        <v>0</v>
      </c>
      <c r="Y21" s="9">
        <v>0</v>
      </c>
    </row>
    <row r="22" spans="1:25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9">
        <v>0</v>
      </c>
      <c r="S22" s="9">
        <v>0</v>
      </c>
      <c r="T22" s="188">
        <v>0</v>
      </c>
      <c r="U22" s="188">
        <v>0</v>
      </c>
      <c r="V22" s="9">
        <v>0</v>
      </c>
      <c r="W22" s="9">
        <v>0</v>
      </c>
      <c r="X22" s="9">
        <v>0</v>
      </c>
      <c r="Y22" s="9">
        <v>0</v>
      </c>
    </row>
    <row r="23" spans="1:25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9">
        <v>0</v>
      </c>
      <c r="S23" s="9">
        <v>0</v>
      </c>
      <c r="T23" s="188">
        <v>0</v>
      </c>
      <c r="U23" s="188">
        <v>0</v>
      </c>
      <c r="V23" s="9">
        <v>0</v>
      </c>
      <c r="W23" s="9">
        <v>0</v>
      </c>
      <c r="X23" s="9">
        <v>0</v>
      </c>
      <c r="Y23" s="9">
        <v>0</v>
      </c>
    </row>
    <row r="24" spans="1:25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15510186</v>
      </c>
      <c r="R24" s="9">
        <v>26852056</v>
      </c>
      <c r="S24" s="9">
        <v>16655212.689999999</v>
      </c>
      <c r="T24" s="188">
        <v>33334505.640000001</v>
      </c>
      <c r="U24" s="202">
        <v>25088329.02</v>
      </c>
      <c r="V24" s="9">
        <v>18717566.34</v>
      </c>
      <c r="W24" s="9">
        <v>61844098.479999997</v>
      </c>
      <c r="X24" s="9">
        <v>51164912.719999999</v>
      </c>
      <c r="Y24" s="9">
        <v>35036283.119999997</v>
      </c>
    </row>
    <row r="25" spans="1:25" x14ac:dyDescent="0.2">
      <c r="A25" s="144" t="s">
        <v>604</v>
      </c>
      <c r="B25" s="144">
        <v>1</v>
      </c>
      <c r="C25" s="144">
        <v>1</v>
      </c>
      <c r="D25" s="144">
        <v>9</v>
      </c>
      <c r="E25" s="144">
        <v>0</v>
      </c>
      <c r="F25" s="144">
        <v>0</v>
      </c>
      <c r="G25" s="144">
        <v>0</v>
      </c>
      <c r="H25" s="144">
        <v>0</v>
      </c>
      <c r="I25" s="145"/>
      <c r="J25" s="146"/>
      <c r="K25" s="146" t="s">
        <v>603</v>
      </c>
      <c r="L25" s="146"/>
      <c r="M25" s="146"/>
      <c r="N25" s="146"/>
      <c r="O25" s="146"/>
      <c r="P25" s="147"/>
      <c r="Q25" s="148">
        <v>71334640</v>
      </c>
      <c r="R25" s="148">
        <v>110873236</v>
      </c>
      <c r="S25" s="148">
        <v>504372018.92000002</v>
      </c>
      <c r="T25" s="197">
        <v>206023430.71000001</v>
      </c>
      <c r="U25" s="197">
        <v>61462530.32</v>
      </c>
      <c r="V25" s="148">
        <v>57424964.530000001</v>
      </c>
      <c r="W25" s="148">
        <v>94495215.670000002</v>
      </c>
      <c r="X25" s="148">
        <v>146238963.78</v>
      </c>
      <c r="Y25" s="148">
        <v>89731396.140000001</v>
      </c>
    </row>
    <row r="26" spans="1:25" x14ac:dyDescent="0.2">
      <c r="A26" s="144" t="s">
        <v>602</v>
      </c>
      <c r="B26" s="144">
        <v>1</v>
      </c>
      <c r="C26" s="144">
        <v>1</v>
      </c>
      <c r="D26" s="144">
        <v>9</v>
      </c>
      <c r="E26" s="144">
        <v>1</v>
      </c>
      <c r="F26" s="144">
        <v>0</v>
      </c>
      <c r="G26" s="144">
        <v>0</v>
      </c>
      <c r="H26" s="144">
        <v>0</v>
      </c>
      <c r="I26" s="145"/>
      <c r="J26" s="146"/>
      <c r="K26" s="146"/>
      <c r="L26" s="146" t="s">
        <v>601</v>
      </c>
      <c r="M26" s="146"/>
      <c r="N26" s="146"/>
      <c r="O26" s="146"/>
      <c r="P26" s="147"/>
      <c r="Q26" s="148">
        <v>64946900</v>
      </c>
      <c r="R26" s="148">
        <v>106876062</v>
      </c>
      <c r="S26" s="148">
        <v>377762306</v>
      </c>
      <c r="T26" s="197">
        <v>91925043.760000005</v>
      </c>
      <c r="U26" s="197">
        <v>57530240.469999999</v>
      </c>
      <c r="V26" s="148">
        <v>53455031.899999999</v>
      </c>
      <c r="W26" s="148">
        <v>68572026.359999999</v>
      </c>
      <c r="X26" s="148">
        <v>75318968.159999996</v>
      </c>
      <c r="Y26" s="148">
        <v>68216066.730000004</v>
      </c>
    </row>
    <row r="27" spans="1:25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32713624</v>
      </c>
      <c r="R27" s="9">
        <v>37095406</v>
      </c>
      <c r="S27" s="9">
        <v>64736659.729999997</v>
      </c>
      <c r="T27" s="188">
        <v>50481344.850000001</v>
      </c>
      <c r="U27" s="188">
        <v>43308011.229999997</v>
      </c>
      <c r="V27" s="9">
        <v>37591920.950000003</v>
      </c>
      <c r="W27" s="9">
        <v>44344988.810000002</v>
      </c>
      <c r="X27" s="9">
        <v>51528924.909999996</v>
      </c>
      <c r="Y27" s="9">
        <v>53986172.450000003</v>
      </c>
    </row>
    <row r="28" spans="1:25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9">
        <v>0</v>
      </c>
      <c r="S28" s="9">
        <v>0</v>
      </c>
      <c r="T28" s="188">
        <v>0</v>
      </c>
      <c r="U28" s="188">
        <v>0</v>
      </c>
      <c r="V28" s="9">
        <v>0</v>
      </c>
      <c r="W28" s="9">
        <v>0</v>
      </c>
      <c r="X28" s="9">
        <v>0</v>
      </c>
      <c r="Y28" s="9">
        <v>0</v>
      </c>
    </row>
    <row r="29" spans="1:25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32224536</v>
      </c>
      <c r="R29" s="9">
        <v>13961707</v>
      </c>
      <c r="S29" s="9">
        <v>13816744.73</v>
      </c>
      <c r="T29" s="188">
        <v>14634607.42</v>
      </c>
      <c r="U29" s="188">
        <v>14133920.5</v>
      </c>
      <c r="V29" s="9">
        <v>15783326.039999999</v>
      </c>
      <c r="W29" s="9">
        <v>15160009.23</v>
      </c>
      <c r="X29" s="9">
        <v>23635868.280000001</v>
      </c>
      <c r="Y29" s="9">
        <v>14130716.220000001</v>
      </c>
    </row>
    <row r="30" spans="1:25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0</v>
      </c>
      <c r="R30" s="9">
        <v>4450</v>
      </c>
      <c r="S30" s="9">
        <v>763</v>
      </c>
      <c r="T30" s="188">
        <v>4308.1499999999996</v>
      </c>
      <c r="U30" s="188">
        <v>9390.08</v>
      </c>
      <c r="V30" s="9">
        <v>4363.43</v>
      </c>
      <c r="W30" s="9">
        <v>6830</v>
      </c>
      <c r="X30" s="9">
        <v>345</v>
      </c>
      <c r="Y30" s="9">
        <v>3165</v>
      </c>
    </row>
    <row r="31" spans="1:25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0</v>
      </c>
      <c r="R31" s="9">
        <v>55762853</v>
      </c>
      <c r="S31" s="9">
        <v>299145953.35000002</v>
      </c>
      <c r="T31" s="188">
        <v>26739164.899999999</v>
      </c>
      <c r="U31" s="188">
        <v>0</v>
      </c>
      <c r="V31" s="9">
        <v>0</v>
      </c>
      <c r="W31" s="9">
        <v>8961953.7899999991</v>
      </c>
      <c r="X31" s="9">
        <v>0</v>
      </c>
      <c r="Y31" s="9">
        <v>0</v>
      </c>
    </row>
    <row r="32" spans="1:25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8740</v>
      </c>
      <c r="R32" s="9">
        <v>51646</v>
      </c>
      <c r="S32" s="9">
        <v>62185.19</v>
      </c>
      <c r="T32" s="188">
        <v>65618.44</v>
      </c>
      <c r="U32" s="188">
        <v>78918.66</v>
      </c>
      <c r="V32" s="9">
        <v>75421.48</v>
      </c>
      <c r="W32" s="9">
        <v>98244.53</v>
      </c>
      <c r="X32" s="9">
        <v>153829.97</v>
      </c>
      <c r="Y32" s="9">
        <v>96013.06</v>
      </c>
    </row>
    <row r="33" spans="1:25" x14ac:dyDescent="0.2">
      <c r="A33" s="144" t="s">
        <v>592</v>
      </c>
      <c r="B33" s="144">
        <v>1</v>
      </c>
      <c r="C33" s="144">
        <v>1</v>
      </c>
      <c r="D33" s="144">
        <v>9</v>
      </c>
      <c r="E33" s="144">
        <v>2</v>
      </c>
      <c r="F33" s="144">
        <v>0</v>
      </c>
      <c r="G33" s="144">
        <v>0</v>
      </c>
      <c r="H33" s="144">
        <v>0</v>
      </c>
      <c r="I33" s="145"/>
      <c r="J33" s="146"/>
      <c r="K33" s="146"/>
      <c r="L33" s="146" t="s">
        <v>591</v>
      </c>
      <c r="M33" s="146"/>
      <c r="N33" s="146"/>
      <c r="O33" s="146"/>
      <c r="P33" s="147"/>
      <c r="Q33" s="148">
        <v>0</v>
      </c>
      <c r="R33" s="148">
        <v>0</v>
      </c>
      <c r="S33" s="148">
        <v>0</v>
      </c>
      <c r="T33" s="197">
        <v>0</v>
      </c>
      <c r="U33" s="197">
        <v>0</v>
      </c>
      <c r="V33" s="148">
        <v>0</v>
      </c>
      <c r="W33" s="148">
        <v>0</v>
      </c>
      <c r="X33" s="148">
        <v>43383124.840000004</v>
      </c>
      <c r="Y33" s="148">
        <v>0</v>
      </c>
    </row>
    <row r="34" spans="1:25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0</v>
      </c>
      <c r="R34" s="9">
        <v>0</v>
      </c>
      <c r="S34" s="9">
        <v>0</v>
      </c>
      <c r="T34" s="188">
        <v>0</v>
      </c>
      <c r="U34" s="188">
        <v>0</v>
      </c>
      <c r="V34" s="9">
        <v>0</v>
      </c>
      <c r="W34" s="9">
        <v>0</v>
      </c>
      <c r="X34" s="9">
        <v>0</v>
      </c>
      <c r="Y34" s="9">
        <v>0</v>
      </c>
    </row>
    <row r="35" spans="1:25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9">
        <v>0</v>
      </c>
      <c r="S35" s="9">
        <v>0</v>
      </c>
      <c r="T35" s="188">
        <v>0</v>
      </c>
      <c r="U35" s="188">
        <v>0</v>
      </c>
      <c r="V35" s="9">
        <v>0</v>
      </c>
      <c r="W35" s="9">
        <v>0</v>
      </c>
      <c r="X35" s="9">
        <v>0</v>
      </c>
      <c r="Y35" s="9">
        <v>0</v>
      </c>
    </row>
    <row r="36" spans="1:25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9">
        <v>0</v>
      </c>
      <c r="S36" s="9">
        <v>0</v>
      </c>
      <c r="T36" s="188">
        <v>0</v>
      </c>
      <c r="U36" s="188">
        <v>0</v>
      </c>
      <c r="V36" s="9">
        <v>0</v>
      </c>
      <c r="W36" s="9">
        <v>0</v>
      </c>
      <c r="X36" s="9">
        <v>43383124.840000004</v>
      </c>
      <c r="Y36" s="9">
        <v>0</v>
      </c>
    </row>
    <row r="37" spans="1:25" x14ac:dyDescent="0.2">
      <c r="A37" s="144" t="s">
        <v>587</v>
      </c>
      <c r="B37" s="144">
        <v>1</v>
      </c>
      <c r="C37" s="144">
        <v>1</v>
      </c>
      <c r="D37" s="144">
        <v>9</v>
      </c>
      <c r="E37" s="144">
        <v>3</v>
      </c>
      <c r="F37" s="144">
        <v>0</v>
      </c>
      <c r="G37" s="144">
        <v>0</v>
      </c>
      <c r="H37" s="144">
        <v>0</v>
      </c>
      <c r="I37" s="145"/>
      <c r="J37" s="146"/>
      <c r="K37" s="146"/>
      <c r="L37" s="146" t="s">
        <v>586</v>
      </c>
      <c r="M37" s="146"/>
      <c r="N37" s="146"/>
      <c r="O37" s="146"/>
      <c r="P37" s="147"/>
      <c r="Q37" s="148">
        <v>1543670</v>
      </c>
      <c r="R37" s="148">
        <v>1494650</v>
      </c>
      <c r="S37" s="148">
        <v>10881702.26</v>
      </c>
      <c r="T37" s="197">
        <v>1402210.83</v>
      </c>
      <c r="U37" s="197">
        <v>1436706.87</v>
      </c>
      <c r="V37" s="148">
        <v>1425701.73</v>
      </c>
      <c r="W37" s="148">
        <v>9109280.6300000008</v>
      </c>
      <c r="X37" s="148">
        <v>2010077.63</v>
      </c>
      <c r="Y37" s="148">
        <v>1208673.6399999999</v>
      </c>
    </row>
    <row r="38" spans="1:25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v>0</v>
      </c>
      <c r="R38" s="9">
        <v>34424</v>
      </c>
      <c r="S38" s="9">
        <v>98476.41</v>
      </c>
      <c r="T38" s="188">
        <v>0</v>
      </c>
      <c r="U38" s="188">
        <v>858.51</v>
      </c>
      <c r="V38" s="9">
        <v>5200</v>
      </c>
      <c r="W38" s="9">
        <v>40702.269999999997</v>
      </c>
      <c r="X38" s="9">
        <v>20665.14</v>
      </c>
      <c r="Y38" s="9">
        <v>0</v>
      </c>
    </row>
    <row r="39" spans="1:25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200069</v>
      </c>
      <c r="R39" s="9">
        <v>0</v>
      </c>
      <c r="S39" s="9">
        <v>11243.2</v>
      </c>
      <c r="T39" s="188">
        <v>0</v>
      </c>
      <c r="U39" s="188">
        <v>0</v>
      </c>
      <c r="V39" s="9">
        <v>76818</v>
      </c>
      <c r="W39" s="9">
        <v>9272.4</v>
      </c>
      <c r="X39" s="9">
        <v>168784.8</v>
      </c>
      <c r="Y39" s="9">
        <v>0</v>
      </c>
    </row>
    <row r="40" spans="1:25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v>1312050</v>
      </c>
      <c r="R40" s="9">
        <v>1345915</v>
      </c>
      <c r="S40" s="9">
        <v>10769505.76</v>
      </c>
      <c r="T40" s="188">
        <v>1396968.58</v>
      </c>
      <c r="U40" s="188">
        <v>1326515.26</v>
      </c>
      <c r="V40" s="9">
        <v>1343683.73</v>
      </c>
      <c r="W40" s="9">
        <v>9055311.0500000007</v>
      </c>
      <c r="X40" s="9">
        <v>1749008.6</v>
      </c>
      <c r="Y40" s="9">
        <v>1208673.6399999999</v>
      </c>
    </row>
    <row r="41" spans="1:25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5117</v>
      </c>
      <c r="R41" s="9">
        <v>5216</v>
      </c>
      <c r="S41" s="9">
        <v>0</v>
      </c>
      <c r="T41" s="188">
        <v>0</v>
      </c>
      <c r="U41" s="188">
        <v>0</v>
      </c>
      <c r="V41" s="9">
        <v>0</v>
      </c>
      <c r="W41" s="9">
        <v>0</v>
      </c>
      <c r="X41" s="9">
        <v>0</v>
      </c>
      <c r="Y41" s="9">
        <v>0</v>
      </c>
    </row>
    <row r="42" spans="1:25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v>26434</v>
      </c>
      <c r="R42" s="9">
        <v>109095</v>
      </c>
      <c r="S42" s="9">
        <v>2476.89</v>
      </c>
      <c r="T42" s="188">
        <v>5242.25</v>
      </c>
      <c r="U42" s="188">
        <v>109333.1</v>
      </c>
      <c r="V42" s="9">
        <v>0</v>
      </c>
      <c r="W42" s="9">
        <v>3994.91</v>
      </c>
      <c r="X42" s="9">
        <v>71619.09</v>
      </c>
      <c r="Y42" s="9">
        <v>0</v>
      </c>
    </row>
    <row r="43" spans="1:25" x14ac:dyDescent="0.2">
      <c r="A43" s="144" t="s">
        <v>580</v>
      </c>
      <c r="B43" s="144">
        <v>1</v>
      </c>
      <c r="C43" s="144">
        <v>1</v>
      </c>
      <c r="D43" s="144">
        <v>9</v>
      </c>
      <c r="E43" s="144">
        <v>4</v>
      </c>
      <c r="F43" s="144">
        <v>0</v>
      </c>
      <c r="G43" s="144">
        <v>0</v>
      </c>
      <c r="H43" s="144">
        <v>0</v>
      </c>
      <c r="I43" s="145"/>
      <c r="J43" s="146"/>
      <c r="K43" s="146"/>
      <c r="L43" s="146" t="s">
        <v>579</v>
      </c>
      <c r="M43" s="146"/>
      <c r="N43" s="146"/>
      <c r="O43" s="146"/>
      <c r="P43" s="147"/>
      <c r="Q43" s="148">
        <v>4456695</v>
      </c>
      <c r="R43" s="148">
        <v>217489</v>
      </c>
      <c r="S43" s="148">
        <v>115428200.06</v>
      </c>
      <c r="T43" s="197">
        <v>112477985.56999999</v>
      </c>
      <c r="U43" s="197">
        <v>2248692.42</v>
      </c>
      <c r="V43" s="148">
        <v>2297340.37</v>
      </c>
      <c r="W43" s="148">
        <v>5278573.26</v>
      </c>
      <c r="X43" s="148">
        <v>3648332.99</v>
      </c>
      <c r="Y43" s="148">
        <v>2545590.02</v>
      </c>
    </row>
    <row r="44" spans="1:25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0</v>
      </c>
      <c r="R44" s="9">
        <v>0</v>
      </c>
      <c r="S44" s="9">
        <v>1588298.84</v>
      </c>
      <c r="T44" s="188">
        <v>926.65</v>
      </c>
      <c r="U44" s="188">
        <v>0</v>
      </c>
      <c r="V44" s="9">
        <v>0</v>
      </c>
      <c r="W44" s="9">
        <v>1672044.39</v>
      </c>
      <c r="X44" s="9">
        <v>0</v>
      </c>
      <c r="Y44" s="9">
        <v>38991.629999999997</v>
      </c>
    </row>
    <row r="45" spans="1:25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4091879</v>
      </c>
      <c r="R45" s="9">
        <v>0</v>
      </c>
      <c r="S45" s="9">
        <v>113548371.05</v>
      </c>
      <c r="T45" s="188">
        <v>112151471.17</v>
      </c>
      <c r="U45" s="188">
        <v>1907332.92</v>
      </c>
      <c r="V45" s="9">
        <v>1959682.57</v>
      </c>
      <c r="W45" s="9">
        <v>3309682.29</v>
      </c>
      <c r="X45" s="9">
        <v>3198861.89</v>
      </c>
      <c r="Y45" s="9">
        <v>2060151.14</v>
      </c>
    </row>
    <row r="46" spans="1:25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364816</v>
      </c>
      <c r="R46" s="9">
        <v>217489</v>
      </c>
      <c r="S46" s="9">
        <v>291530.17</v>
      </c>
      <c r="T46" s="188">
        <v>325587.75</v>
      </c>
      <c r="U46" s="188">
        <v>341359.5</v>
      </c>
      <c r="V46" s="9">
        <v>337657.8</v>
      </c>
      <c r="W46" s="9">
        <v>296846.58</v>
      </c>
      <c r="X46" s="9">
        <v>449471.1</v>
      </c>
      <c r="Y46" s="9">
        <v>446447.25</v>
      </c>
    </row>
    <row r="47" spans="1:25" x14ac:dyDescent="0.2">
      <c r="A47" s="144" t="s">
        <v>574</v>
      </c>
      <c r="B47" s="144">
        <v>1</v>
      </c>
      <c r="C47" s="144">
        <v>1</v>
      </c>
      <c r="D47" s="144">
        <v>9</v>
      </c>
      <c r="E47" s="144">
        <v>5</v>
      </c>
      <c r="F47" s="144">
        <v>0</v>
      </c>
      <c r="G47" s="144">
        <v>0</v>
      </c>
      <c r="H47" s="144">
        <v>0</v>
      </c>
      <c r="I47" s="145"/>
      <c r="J47" s="146"/>
      <c r="K47" s="146"/>
      <c r="L47" s="146" t="s">
        <v>573</v>
      </c>
      <c r="M47" s="146"/>
      <c r="N47" s="146"/>
      <c r="O47" s="146"/>
      <c r="P47" s="147"/>
      <c r="Q47" s="148">
        <v>0</v>
      </c>
      <c r="R47" s="148">
        <v>0</v>
      </c>
      <c r="S47" s="148">
        <v>0</v>
      </c>
      <c r="T47" s="197">
        <v>0</v>
      </c>
      <c r="U47" s="197">
        <v>0</v>
      </c>
      <c r="V47" s="148">
        <v>0</v>
      </c>
      <c r="W47" s="148">
        <v>0</v>
      </c>
      <c r="X47" s="148">
        <v>0</v>
      </c>
      <c r="Y47" s="148">
        <v>0</v>
      </c>
    </row>
    <row r="48" spans="1:25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9">
        <v>0</v>
      </c>
      <c r="S48" s="9">
        <v>0</v>
      </c>
      <c r="T48" s="188">
        <v>0</v>
      </c>
      <c r="U48" s="188">
        <v>0</v>
      </c>
      <c r="V48" s="9">
        <v>0</v>
      </c>
      <c r="W48" s="9">
        <v>0</v>
      </c>
      <c r="X48" s="9">
        <v>0</v>
      </c>
      <c r="Y48" s="9">
        <v>0</v>
      </c>
    </row>
    <row r="49" spans="1:25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9">
        <v>0</v>
      </c>
      <c r="S49" s="9">
        <v>0</v>
      </c>
      <c r="T49" s="188">
        <v>0</v>
      </c>
      <c r="U49" s="188">
        <v>0</v>
      </c>
      <c r="V49" s="9">
        <v>0</v>
      </c>
      <c r="W49" s="9">
        <v>0</v>
      </c>
      <c r="X49" s="9">
        <v>0</v>
      </c>
      <c r="Y49" s="9">
        <v>0</v>
      </c>
    </row>
    <row r="50" spans="1:25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9">
        <v>0</v>
      </c>
      <c r="S50" s="9">
        <v>0</v>
      </c>
      <c r="T50" s="188">
        <v>0</v>
      </c>
      <c r="U50" s="188">
        <v>0</v>
      </c>
      <c r="V50" s="9">
        <v>0</v>
      </c>
      <c r="W50" s="9">
        <v>0</v>
      </c>
      <c r="X50" s="9">
        <v>0</v>
      </c>
      <c r="Y50" s="9">
        <v>0</v>
      </c>
    </row>
    <row r="51" spans="1:25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9">
        <v>0</v>
      </c>
      <c r="S51" s="9">
        <v>0</v>
      </c>
      <c r="T51" s="188">
        <v>0</v>
      </c>
      <c r="U51" s="188">
        <v>0</v>
      </c>
      <c r="V51" s="9">
        <v>0</v>
      </c>
      <c r="W51" s="9">
        <v>0</v>
      </c>
      <c r="X51" s="9">
        <v>0</v>
      </c>
      <c r="Y51" s="9">
        <v>0</v>
      </c>
    </row>
    <row r="52" spans="1:25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387375</v>
      </c>
      <c r="R52" s="9">
        <v>2285035</v>
      </c>
      <c r="S52" s="9">
        <v>299810.59999999998</v>
      </c>
      <c r="T52" s="188">
        <v>218190.55</v>
      </c>
      <c r="U52" s="188">
        <v>246890.56</v>
      </c>
      <c r="V52" s="9">
        <v>246890.53</v>
      </c>
      <c r="W52" s="9">
        <v>11535335.42</v>
      </c>
      <c r="X52" s="9">
        <v>21878460.16</v>
      </c>
      <c r="Y52" s="9">
        <v>17761065.75</v>
      </c>
    </row>
    <row r="53" spans="1:25" x14ac:dyDescent="0.2">
      <c r="A53" s="144" t="s">
        <v>563</v>
      </c>
      <c r="B53" s="144">
        <v>1</v>
      </c>
      <c r="C53" s="144">
        <v>2</v>
      </c>
      <c r="D53" s="144">
        <v>3</v>
      </c>
      <c r="E53" s="144">
        <v>0</v>
      </c>
      <c r="F53" s="144">
        <v>0</v>
      </c>
      <c r="G53" s="144">
        <v>0</v>
      </c>
      <c r="H53" s="144">
        <v>0</v>
      </c>
      <c r="I53" s="145"/>
      <c r="J53" s="146"/>
      <c r="K53" s="146" t="s">
        <v>562</v>
      </c>
      <c r="L53" s="146"/>
      <c r="M53" s="146"/>
      <c r="N53" s="146"/>
      <c r="O53" s="146"/>
      <c r="P53" s="147"/>
      <c r="Q53" s="148">
        <v>2684742</v>
      </c>
      <c r="R53" s="148">
        <v>2650668</v>
      </c>
      <c r="S53" s="148">
        <v>2059704.63</v>
      </c>
      <c r="T53" s="197">
        <v>1978502.56</v>
      </c>
      <c r="U53" s="197">
        <v>1854395.98</v>
      </c>
      <c r="V53" s="148">
        <v>1865100.82</v>
      </c>
      <c r="W53" s="148">
        <v>3351292.92</v>
      </c>
      <c r="X53" s="148">
        <v>2261626.7200000002</v>
      </c>
      <c r="Y53" s="148">
        <v>1495360.4</v>
      </c>
    </row>
    <row r="54" spans="1:25" x14ac:dyDescent="0.2">
      <c r="A54" s="144" t="s">
        <v>561</v>
      </c>
      <c r="B54" s="144">
        <v>1</v>
      </c>
      <c r="C54" s="144">
        <v>2</v>
      </c>
      <c r="D54" s="144">
        <v>3</v>
      </c>
      <c r="E54" s="144">
        <v>1</v>
      </c>
      <c r="F54" s="144">
        <v>0</v>
      </c>
      <c r="G54" s="144">
        <v>0</v>
      </c>
      <c r="H54" s="144">
        <v>0</v>
      </c>
      <c r="I54" s="145"/>
      <c r="J54" s="146"/>
      <c r="K54" s="146"/>
      <c r="L54" s="146" t="s">
        <v>560</v>
      </c>
      <c r="M54" s="146"/>
      <c r="N54" s="146"/>
      <c r="O54" s="146"/>
      <c r="P54" s="147"/>
      <c r="Q54" s="148">
        <v>2684742</v>
      </c>
      <c r="R54" s="148">
        <v>2650668</v>
      </c>
      <c r="S54" s="148">
        <v>2059704.63</v>
      </c>
      <c r="T54" s="197">
        <v>1978502.56</v>
      </c>
      <c r="U54" s="197">
        <v>1854395.98</v>
      </c>
      <c r="V54" s="148">
        <v>1865100.82</v>
      </c>
      <c r="W54" s="148">
        <v>2458978.3199999998</v>
      </c>
      <c r="X54" s="148">
        <v>2261626.7200000002</v>
      </c>
      <c r="Y54" s="148">
        <v>1495360.4</v>
      </c>
    </row>
    <row r="55" spans="1:25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5">
        <v>0</v>
      </c>
      <c r="R55" s="5">
        <v>11403</v>
      </c>
      <c r="S55" s="5">
        <v>93</v>
      </c>
      <c r="T55" s="189">
        <v>26754.17</v>
      </c>
      <c r="U55" s="189">
        <v>3800</v>
      </c>
      <c r="V55" s="5">
        <v>5195.37</v>
      </c>
      <c r="W55" s="5">
        <v>0</v>
      </c>
      <c r="X55" s="5">
        <v>2200</v>
      </c>
      <c r="Y55" s="5">
        <v>3900</v>
      </c>
    </row>
    <row r="56" spans="1:25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5">
        <v>75374</v>
      </c>
      <c r="R56" s="5">
        <v>20436</v>
      </c>
      <c r="S56" s="5">
        <v>88615.66</v>
      </c>
      <c r="T56" s="189">
        <v>59347.05</v>
      </c>
      <c r="U56" s="189">
        <v>46835.17</v>
      </c>
      <c r="V56" s="5">
        <v>0</v>
      </c>
      <c r="W56" s="5">
        <v>68432.69</v>
      </c>
      <c r="X56" s="5">
        <v>42411.51</v>
      </c>
      <c r="Y56" s="5">
        <v>51512.73</v>
      </c>
    </row>
    <row r="57" spans="1:25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5">
        <v>2609368</v>
      </c>
      <c r="R57" s="5">
        <v>2618829</v>
      </c>
      <c r="S57" s="5">
        <v>1970995.97</v>
      </c>
      <c r="T57" s="189">
        <v>1892401.34</v>
      </c>
      <c r="U57" s="189">
        <v>1803760.81</v>
      </c>
      <c r="V57" s="5">
        <v>1859905.45</v>
      </c>
      <c r="W57" s="5">
        <v>2390545.63</v>
      </c>
      <c r="X57" s="5">
        <v>2217015.21</v>
      </c>
      <c r="Y57" s="5">
        <v>1439947.67</v>
      </c>
    </row>
    <row r="58" spans="1:25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5">
        <v>0</v>
      </c>
      <c r="R58" s="5">
        <v>0</v>
      </c>
      <c r="S58" s="5">
        <v>0</v>
      </c>
      <c r="T58" s="189">
        <v>0</v>
      </c>
      <c r="U58" s="189">
        <v>0</v>
      </c>
      <c r="V58" s="5">
        <v>0</v>
      </c>
      <c r="W58" s="5"/>
      <c r="X58" s="5">
        <v>0</v>
      </c>
      <c r="Y58" s="5">
        <v>0</v>
      </c>
    </row>
    <row r="59" spans="1:25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5">
        <v>0</v>
      </c>
      <c r="R59" s="5">
        <v>0</v>
      </c>
      <c r="S59" s="5">
        <v>0</v>
      </c>
      <c r="T59" s="189">
        <v>0</v>
      </c>
      <c r="U59" s="189">
        <v>0</v>
      </c>
      <c r="V59" s="5">
        <v>0</v>
      </c>
      <c r="W59" s="5">
        <v>0</v>
      </c>
      <c r="X59" s="5">
        <v>0</v>
      </c>
      <c r="Y59" s="5">
        <v>0</v>
      </c>
    </row>
    <row r="60" spans="1:25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5">
        <v>0</v>
      </c>
      <c r="R60" s="5">
        <v>0</v>
      </c>
      <c r="S60" s="5">
        <v>0</v>
      </c>
      <c r="T60" s="189">
        <v>0</v>
      </c>
      <c r="U60" s="189">
        <v>0</v>
      </c>
      <c r="V60" s="5">
        <v>0</v>
      </c>
      <c r="W60" s="5">
        <v>0</v>
      </c>
      <c r="X60" s="5">
        <v>0</v>
      </c>
      <c r="Y60" s="5">
        <v>0</v>
      </c>
    </row>
    <row r="61" spans="1:25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5">
        <v>0</v>
      </c>
      <c r="R61" s="5">
        <v>0</v>
      </c>
      <c r="S61" s="5">
        <v>0</v>
      </c>
      <c r="T61" s="189">
        <v>0</v>
      </c>
      <c r="U61" s="189">
        <v>0</v>
      </c>
      <c r="V61" s="5">
        <v>0</v>
      </c>
      <c r="W61" s="5">
        <v>0</v>
      </c>
      <c r="X61" s="5">
        <v>0</v>
      </c>
      <c r="Y61" s="5">
        <v>0</v>
      </c>
    </row>
    <row r="62" spans="1:25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5">
        <v>0</v>
      </c>
      <c r="R62" s="5">
        <v>0</v>
      </c>
      <c r="S62" s="5">
        <v>0</v>
      </c>
      <c r="T62" s="189">
        <v>0</v>
      </c>
      <c r="U62" s="189">
        <v>0</v>
      </c>
      <c r="V62" s="5">
        <v>0</v>
      </c>
      <c r="W62" s="5">
        <v>0</v>
      </c>
      <c r="X62" s="5">
        <v>0</v>
      </c>
      <c r="Y62" s="5">
        <v>0</v>
      </c>
    </row>
    <row r="63" spans="1:25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5">
        <v>0</v>
      </c>
      <c r="R63" s="5">
        <v>0</v>
      </c>
      <c r="S63" s="5">
        <v>0</v>
      </c>
      <c r="T63" s="189">
        <v>0</v>
      </c>
      <c r="U63" s="189">
        <v>0</v>
      </c>
      <c r="V63" s="5">
        <v>0</v>
      </c>
      <c r="W63" s="5">
        <v>892314.6</v>
      </c>
      <c r="X63" s="5">
        <v>0</v>
      </c>
      <c r="Y63" s="5">
        <v>0</v>
      </c>
    </row>
    <row r="64" spans="1:25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5">
        <v>0</v>
      </c>
      <c r="R64" s="5">
        <v>0</v>
      </c>
      <c r="S64" s="5">
        <v>0</v>
      </c>
      <c r="T64" s="189">
        <v>0</v>
      </c>
      <c r="U64" s="189">
        <v>0</v>
      </c>
      <c r="V64" s="5">
        <v>0</v>
      </c>
      <c r="W64" s="5">
        <v>0</v>
      </c>
      <c r="X64" s="5">
        <v>0</v>
      </c>
      <c r="Y64" s="5">
        <v>0</v>
      </c>
    </row>
    <row r="65" spans="1:25" x14ac:dyDescent="0.2">
      <c r="A65" s="144" t="s">
        <v>544</v>
      </c>
      <c r="B65" s="144">
        <v>1</v>
      </c>
      <c r="C65" s="144">
        <v>3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5"/>
      <c r="J65" s="149"/>
      <c r="K65" s="146" t="s">
        <v>543</v>
      </c>
      <c r="L65" s="149"/>
      <c r="M65" s="146"/>
      <c r="N65" s="146"/>
      <c r="O65" s="146"/>
      <c r="P65" s="147"/>
      <c r="Q65" s="148">
        <v>0</v>
      </c>
      <c r="R65" s="148">
        <v>0</v>
      </c>
      <c r="S65" s="148">
        <v>0</v>
      </c>
      <c r="T65" s="197">
        <v>0</v>
      </c>
      <c r="U65" s="197">
        <v>0</v>
      </c>
      <c r="V65" s="148">
        <v>0</v>
      </c>
      <c r="W65" s="148">
        <v>0</v>
      </c>
      <c r="X65" s="148">
        <v>0</v>
      </c>
      <c r="Y65" s="148">
        <v>0</v>
      </c>
    </row>
    <row r="66" spans="1:25" x14ac:dyDescent="0.2">
      <c r="A66" s="144" t="s">
        <v>542</v>
      </c>
      <c r="B66" s="144">
        <v>1</v>
      </c>
      <c r="C66" s="144">
        <v>3</v>
      </c>
      <c r="D66" s="144">
        <v>1</v>
      </c>
      <c r="E66" s="144">
        <v>1</v>
      </c>
      <c r="F66" s="144">
        <v>3</v>
      </c>
      <c r="G66" s="144">
        <v>0</v>
      </c>
      <c r="H66" s="144">
        <v>0</v>
      </c>
      <c r="I66" s="145"/>
      <c r="J66" s="146"/>
      <c r="K66" s="155"/>
      <c r="L66" s="146" t="s">
        <v>689</v>
      </c>
      <c r="M66" s="149"/>
      <c r="N66" s="146"/>
      <c r="O66" s="146"/>
      <c r="P66" s="147"/>
      <c r="Q66" s="148">
        <v>0</v>
      </c>
      <c r="R66" s="148">
        <v>0</v>
      </c>
      <c r="S66" s="148">
        <v>0</v>
      </c>
      <c r="T66" s="197">
        <v>0</v>
      </c>
      <c r="U66" s="197">
        <v>0</v>
      </c>
      <c r="V66" s="148">
        <v>0</v>
      </c>
      <c r="W66" s="148">
        <v>0</v>
      </c>
      <c r="X66" s="148">
        <v>0</v>
      </c>
      <c r="Y66" s="148">
        <v>0</v>
      </c>
    </row>
    <row r="67" spans="1:25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9">
        <v>0</v>
      </c>
      <c r="S67" s="9">
        <v>0</v>
      </c>
      <c r="T67" s="188">
        <v>0</v>
      </c>
      <c r="U67" s="188">
        <v>0</v>
      </c>
      <c r="V67" s="9">
        <v>0</v>
      </c>
      <c r="W67" s="9">
        <v>0</v>
      </c>
      <c r="X67" s="9">
        <v>0</v>
      </c>
      <c r="Y67" s="9">
        <v>0</v>
      </c>
    </row>
    <row r="68" spans="1:25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9">
        <v>0</v>
      </c>
      <c r="S68" s="9">
        <v>0</v>
      </c>
      <c r="T68" s="188">
        <v>0</v>
      </c>
      <c r="U68" s="188">
        <v>0</v>
      </c>
      <c r="V68" s="9">
        <v>0</v>
      </c>
      <c r="W68" s="9">
        <v>0</v>
      </c>
      <c r="X68" s="9">
        <v>0</v>
      </c>
      <c r="Y68" s="9">
        <v>0</v>
      </c>
    </row>
    <row r="69" spans="1:25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9">
        <v>0</v>
      </c>
      <c r="S69" s="9">
        <v>0</v>
      </c>
      <c r="T69" s="188">
        <v>0</v>
      </c>
      <c r="U69" s="188">
        <v>0</v>
      </c>
      <c r="V69" s="9">
        <v>0</v>
      </c>
      <c r="W69" s="9">
        <v>0</v>
      </c>
      <c r="X69" s="9">
        <v>0</v>
      </c>
      <c r="Y69" s="9">
        <v>0</v>
      </c>
    </row>
    <row r="70" spans="1:25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9">
        <v>0</v>
      </c>
      <c r="S70" s="9">
        <v>0</v>
      </c>
      <c r="T70" s="188">
        <v>0</v>
      </c>
      <c r="U70" s="188">
        <v>0</v>
      </c>
      <c r="V70" s="9">
        <v>0</v>
      </c>
      <c r="W70" s="9">
        <v>0</v>
      </c>
      <c r="X70" s="9">
        <v>0</v>
      </c>
      <c r="Y70" s="9">
        <v>0</v>
      </c>
    </row>
    <row r="71" spans="1:25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9">
        <v>0</v>
      </c>
      <c r="S71" s="9">
        <v>0</v>
      </c>
      <c r="T71" s="188">
        <v>0</v>
      </c>
      <c r="U71" s="188">
        <v>0</v>
      </c>
      <c r="V71" s="9">
        <v>0</v>
      </c>
      <c r="W71" s="9">
        <v>0</v>
      </c>
      <c r="X71" s="9">
        <v>0</v>
      </c>
      <c r="Y71" s="9">
        <v>0</v>
      </c>
    </row>
    <row r="72" spans="1:25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9">
        <v>0</v>
      </c>
      <c r="S72" s="9">
        <v>0</v>
      </c>
      <c r="T72" s="188">
        <v>0</v>
      </c>
      <c r="U72" s="188">
        <v>0</v>
      </c>
      <c r="V72" s="9">
        <v>0</v>
      </c>
      <c r="W72" s="9">
        <v>0</v>
      </c>
      <c r="X72" s="9">
        <v>0</v>
      </c>
      <c r="Y72" s="9">
        <v>0</v>
      </c>
    </row>
    <row r="73" spans="1:25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9">
        <v>0</v>
      </c>
      <c r="S73" s="9">
        <v>0</v>
      </c>
      <c r="T73" s="188">
        <v>0</v>
      </c>
      <c r="U73" s="188">
        <v>0</v>
      </c>
      <c r="V73" s="9">
        <v>0</v>
      </c>
      <c r="W73" s="9">
        <v>0</v>
      </c>
      <c r="X73" s="9">
        <v>0</v>
      </c>
      <c r="Y73" s="9">
        <v>0</v>
      </c>
    </row>
    <row r="74" spans="1:25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9">
        <v>0</v>
      </c>
      <c r="S74" s="9">
        <v>0</v>
      </c>
      <c r="T74" s="188">
        <v>0</v>
      </c>
      <c r="U74" s="188">
        <v>0</v>
      </c>
      <c r="V74" s="9">
        <v>0</v>
      </c>
      <c r="W74" s="9">
        <v>0</v>
      </c>
      <c r="X74" s="9">
        <v>0</v>
      </c>
      <c r="Y74" s="9">
        <v>0</v>
      </c>
    </row>
    <row r="75" spans="1:25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9">
        <v>0</v>
      </c>
      <c r="S75" s="9">
        <v>0</v>
      </c>
      <c r="T75" s="188">
        <v>0</v>
      </c>
      <c r="U75" s="188">
        <v>0</v>
      </c>
      <c r="V75" s="9">
        <v>0</v>
      </c>
      <c r="W75" s="9">
        <v>0</v>
      </c>
      <c r="X75" s="9">
        <v>0</v>
      </c>
      <c r="Y75" s="9">
        <v>0</v>
      </c>
    </row>
    <row r="76" spans="1:25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9">
        <v>0</v>
      </c>
      <c r="S76" s="9">
        <v>0</v>
      </c>
      <c r="T76" s="188">
        <v>0</v>
      </c>
      <c r="U76" s="188">
        <v>0</v>
      </c>
      <c r="V76" s="9">
        <v>0</v>
      </c>
      <c r="W76" s="9">
        <v>0</v>
      </c>
      <c r="X76" s="9">
        <v>0</v>
      </c>
      <c r="Y76" s="9">
        <v>0</v>
      </c>
    </row>
    <row r="77" spans="1:25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9">
        <v>0</v>
      </c>
      <c r="S77" s="9">
        <v>0</v>
      </c>
      <c r="T77" s="188">
        <v>0</v>
      </c>
      <c r="U77" s="188">
        <v>0</v>
      </c>
      <c r="V77" s="9">
        <v>0</v>
      </c>
      <c r="W77" s="9">
        <v>0</v>
      </c>
      <c r="X77" s="9">
        <v>0</v>
      </c>
      <c r="Y77" s="9">
        <v>0</v>
      </c>
    </row>
    <row r="78" spans="1:25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9">
        <v>0</v>
      </c>
      <c r="S78" s="9">
        <v>0</v>
      </c>
      <c r="T78" s="188">
        <v>0</v>
      </c>
      <c r="U78" s="188">
        <v>0</v>
      </c>
      <c r="V78" s="9">
        <v>0</v>
      </c>
      <c r="W78" s="9">
        <v>0</v>
      </c>
      <c r="X78" s="9">
        <v>0</v>
      </c>
      <c r="Y78" s="9">
        <v>0</v>
      </c>
    </row>
    <row r="79" spans="1:25" x14ac:dyDescent="0.2">
      <c r="A79" s="144" t="s">
        <v>518</v>
      </c>
      <c r="B79" s="144">
        <v>1</v>
      </c>
      <c r="C79" s="144">
        <v>3</v>
      </c>
      <c r="D79" s="144">
        <v>1</v>
      </c>
      <c r="E79" s="144">
        <v>1</v>
      </c>
      <c r="F79" s="144">
        <v>3</v>
      </c>
      <c r="G79" s="144">
        <v>50</v>
      </c>
      <c r="H79" s="144">
        <v>0</v>
      </c>
      <c r="I79" s="145"/>
      <c r="J79" s="146"/>
      <c r="K79" s="146"/>
      <c r="L79" s="146"/>
      <c r="M79" s="146" t="s">
        <v>517</v>
      </c>
      <c r="N79" s="149"/>
      <c r="O79" s="146"/>
      <c r="P79" s="147"/>
      <c r="Q79" s="148">
        <v>0</v>
      </c>
      <c r="R79" s="148">
        <v>0</v>
      </c>
      <c r="S79" s="148">
        <v>0</v>
      </c>
      <c r="T79" s="197">
        <v>0</v>
      </c>
      <c r="U79" s="197">
        <v>0</v>
      </c>
      <c r="V79" s="148">
        <v>0</v>
      </c>
      <c r="W79" s="148">
        <v>0</v>
      </c>
      <c r="X79" s="148">
        <v>0</v>
      </c>
      <c r="Y79" s="148">
        <v>0</v>
      </c>
    </row>
    <row r="80" spans="1:25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9">
        <v>0</v>
      </c>
      <c r="S80" s="9">
        <v>0</v>
      </c>
      <c r="T80" s="188">
        <v>0</v>
      </c>
      <c r="U80" s="188">
        <v>0</v>
      </c>
      <c r="V80" s="9">
        <v>0</v>
      </c>
      <c r="W80" s="9">
        <v>0</v>
      </c>
      <c r="X80" s="9">
        <v>0</v>
      </c>
      <c r="Y80" s="9">
        <v>0</v>
      </c>
    </row>
    <row r="81" spans="1:25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9">
        <v>0</v>
      </c>
      <c r="S81" s="9">
        <v>0</v>
      </c>
      <c r="T81" s="188">
        <v>0</v>
      </c>
      <c r="U81" s="188">
        <v>0</v>
      </c>
      <c r="V81" s="9">
        <v>0</v>
      </c>
      <c r="W81" s="9">
        <v>0</v>
      </c>
      <c r="X81" s="9">
        <v>0</v>
      </c>
      <c r="Y81" s="9">
        <v>0</v>
      </c>
    </row>
    <row r="82" spans="1:25" x14ac:dyDescent="0.2">
      <c r="A82" s="144" t="s">
        <v>514</v>
      </c>
      <c r="B82" s="144">
        <v>1</v>
      </c>
      <c r="C82" s="144">
        <v>3</v>
      </c>
      <c r="D82" s="144">
        <v>1</v>
      </c>
      <c r="E82" s="144">
        <v>3</v>
      </c>
      <c r="F82" s="144">
        <v>0</v>
      </c>
      <c r="G82" s="144">
        <v>0</v>
      </c>
      <c r="H82" s="144">
        <v>0</v>
      </c>
      <c r="I82" s="145"/>
      <c r="J82" s="146"/>
      <c r="K82" s="146"/>
      <c r="L82" s="146" t="s">
        <v>340</v>
      </c>
      <c r="M82" s="146"/>
      <c r="N82" s="146"/>
      <c r="O82" s="146"/>
      <c r="P82" s="147"/>
      <c r="Q82" s="148">
        <v>0</v>
      </c>
      <c r="R82" s="148">
        <v>0</v>
      </c>
      <c r="S82" s="148">
        <v>0</v>
      </c>
      <c r="T82" s="197">
        <v>0</v>
      </c>
      <c r="U82" s="197">
        <v>0</v>
      </c>
      <c r="V82" s="148">
        <v>0</v>
      </c>
      <c r="W82" s="148">
        <v>0</v>
      </c>
      <c r="X82" s="148">
        <v>0</v>
      </c>
      <c r="Y82" s="148">
        <v>0</v>
      </c>
    </row>
    <row r="83" spans="1:25" x14ac:dyDescent="0.2">
      <c r="A83" s="144" t="s">
        <v>513</v>
      </c>
      <c r="B83" s="144">
        <v>1</v>
      </c>
      <c r="C83" s="144">
        <v>3</v>
      </c>
      <c r="D83" s="144">
        <v>1</v>
      </c>
      <c r="E83" s="144">
        <v>3</v>
      </c>
      <c r="F83" s="144">
        <v>1</v>
      </c>
      <c r="G83" s="144">
        <v>0</v>
      </c>
      <c r="H83" s="144">
        <v>0</v>
      </c>
      <c r="I83" s="145"/>
      <c r="J83" s="146"/>
      <c r="K83" s="146"/>
      <c r="L83" s="146"/>
      <c r="M83" s="146" t="s">
        <v>512</v>
      </c>
      <c r="N83" s="146"/>
      <c r="O83" s="146"/>
      <c r="P83" s="147"/>
      <c r="Q83" s="148">
        <v>0</v>
      </c>
      <c r="R83" s="148">
        <v>0</v>
      </c>
      <c r="S83" s="148">
        <v>0</v>
      </c>
      <c r="T83" s="197">
        <v>0</v>
      </c>
      <c r="U83" s="197">
        <v>0</v>
      </c>
      <c r="V83" s="148">
        <v>0</v>
      </c>
      <c r="W83" s="148">
        <v>0</v>
      </c>
      <c r="X83" s="148">
        <v>0</v>
      </c>
      <c r="Y83" s="148">
        <v>0</v>
      </c>
    </row>
    <row r="84" spans="1:25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5">
        <v>0</v>
      </c>
      <c r="R84" s="5">
        <v>0</v>
      </c>
      <c r="S84" s="5">
        <v>0</v>
      </c>
      <c r="T84" s="189">
        <v>0</v>
      </c>
      <c r="U84" s="189">
        <v>0</v>
      </c>
      <c r="V84" s="5">
        <v>0</v>
      </c>
      <c r="W84" s="5">
        <v>0</v>
      </c>
      <c r="X84" s="5">
        <v>0</v>
      </c>
      <c r="Y84" s="5">
        <v>0</v>
      </c>
    </row>
    <row r="85" spans="1:25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5">
        <v>0</v>
      </c>
      <c r="R85" s="5">
        <v>0</v>
      </c>
      <c r="S85" s="5">
        <v>0</v>
      </c>
      <c r="T85" s="189">
        <v>0</v>
      </c>
      <c r="U85" s="189">
        <v>0</v>
      </c>
      <c r="V85" s="5">
        <v>0</v>
      </c>
      <c r="W85" s="5">
        <v>0</v>
      </c>
      <c r="X85" s="5">
        <v>0</v>
      </c>
      <c r="Y85" s="5">
        <v>0</v>
      </c>
    </row>
    <row r="86" spans="1:25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5">
        <v>0</v>
      </c>
      <c r="R86" s="5">
        <v>0</v>
      </c>
      <c r="S86" s="5">
        <v>0</v>
      </c>
      <c r="T86" s="189">
        <v>0</v>
      </c>
      <c r="U86" s="189">
        <v>0</v>
      </c>
      <c r="V86" s="5">
        <v>0</v>
      </c>
      <c r="W86" s="5">
        <v>0</v>
      </c>
      <c r="X86" s="5">
        <v>0</v>
      </c>
      <c r="Y86" s="5">
        <v>0</v>
      </c>
    </row>
    <row r="87" spans="1:25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5">
        <v>0</v>
      </c>
      <c r="R87" s="5">
        <v>0</v>
      </c>
      <c r="S87" s="5">
        <v>0</v>
      </c>
      <c r="T87" s="189">
        <v>0</v>
      </c>
      <c r="U87" s="189">
        <v>0</v>
      </c>
      <c r="V87" s="5">
        <v>0</v>
      </c>
      <c r="W87" s="5">
        <v>0</v>
      </c>
      <c r="X87" s="5">
        <v>0</v>
      </c>
      <c r="Y87" s="5">
        <v>0</v>
      </c>
    </row>
    <row r="88" spans="1:25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5">
        <v>0</v>
      </c>
      <c r="R88" s="5">
        <v>0</v>
      </c>
      <c r="S88" s="5">
        <v>0</v>
      </c>
      <c r="T88" s="189">
        <v>0</v>
      </c>
      <c r="U88" s="189">
        <v>0</v>
      </c>
      <c r="V88" s="5">
        <v>0</v>
      </c>
      <c r="W88" s="5">
        <v>0</v>
      </c>
      <c r="X88" s="5">
        <v>0</v>
      </c>
      <c r="Y88" s="5">
        <v>0</v>
      </c>
    </row>
    <row r="89" spans="1:25" x14ac:dyDescent="0.2">
      <c r="A89" s="144" t="s">
        <v>506</v>
      </c>
      <c r="B89" s="144">
        <v>1</v>
      </c>
      <c r="C89" s="144">
        <v>3</v>
      </c>
      <c r="D89" s="144">
        <v>1</v>
      </c>
      <c r="E89" s="144">
        <v>3</v>
      </c>
      <c r="F89" s="144">
        <v>1</v>
      </c>
      <c r="G89" s="144">
        <v>6</v>
      </c>
      <c r="H89" s="144">
        <v>0</v>
      </c>
      <c r="I89" s="145"/>
      <c r="J89" s="146"/>
      <c r="K89" s="146"/>
      <c r="L89" s="146"/>
      <c r="M89" s="146"/>
      <c r="N89" s="146" t="s">
        <v>325</v>
      </c>
      <c r="O89" s="146"/>
      <c r="P89" s="147"/>
      <c r="Q89" s="148">
        <v>0</v>
      </c>
      <c r="R89" s="148">
        <v>0</v>
      </c>
      <c r="S89" s="148">
        <v>0</v>
      </c>
      <c r="T89" s="197">
        <v>0</v>
      </c>
      <c r="U89" s="197">
        <v>0</v>
      </c>
      <c r="V89" s="148">
        <v>0</v>
      </c>
      <c r="W89" s="148">
        <v>0</v>
      </c>
      <c r="X89" s="148">
        <v>0</v>
      </c>
      <c r="Y89" s="148">
        <v>0</v>
      </c>
    </row>
    <row r="90" spans="1:25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5">
        <v>0</v>
      </c>
      <c r="R90" s="5">
        <v>0</v>
      </c>
      <c r="S90" s="5">
        <v>0</v>
      </c>
      <c r="T90" s="189">
        <v>0</v>
      </c>
      <c r="U90" s="189">
        <v>0</v>
      </c>
      <c r="V90" s="5">
        <v>0</v>
      </c>
      <c r="W90" s="5">
        <v>0</v>
      </c>
      <c r="X90" s="5">
        <v>0</v>
      </c>
      <c r="Y90" s="5">
        <v>0</v>
      </c>
    </row>
    <row r="91" spans="1:25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5">
        <v>0</v>
      </c>
      <c r="R91" s="5">
        <v>0</v>
      </c>
      <c r="S91" s="5">
        <v>0</v>
      </c>
      <c r="T91" s="189">
        <v>0</v>
      </c>
      <c r="U91" s="189">
        <v>0</v>
      </c>
      <c r="V91" s="5">
        <v>0</v>
      </c>
      <c r="W91" s="5">
        <v>0</v>
      </c>
      <c r="X91" s="5">
        <v>0</v>
      </c>
      <c r="Y91" s="5">
        <v>0</v>
      </c>
    </row>
    <row r="92" spans="1:25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5">
        <v>0</v>
      </c>
      <c r="R92" s="5">
        <v>0</v>
      </c>
      <c r="S92" s="5">
        <v>0</v>
      </c>
      <c r="T92" s="189">
        <v>0</v>
      </c>
      <c r="U92" s="189">
        <v>0</v>
      </c>
      <c r="V92" s="5">
        <v>0</v>
      </c>
      <c r="W92" s="5">
        <v>0</v>
      </c>
      <c r="X92" s="5">
        <v>0</v>
      </c>
      <c r="Y92" s="5">
        <v>0</v>
      </c>
    </row>
    <row r="93" spans="1:25" x14ac:dyDescent="0.2">
      <c r="A93" s="144" t="s">
        <v>501</v>
      </c>
      <c r="B93" s="144">
        <v>1</v>
      </c>
      <c r="C93" s="144">
        <v>3</v>
      </c>
      <c r="D93" s="144">
        <v>1</v>
      </c>
      <c r="E93" s="144">
        <v>3</v>
      </c>
      <c r="F93" s="144">
        <v>2</v>
      </c>
      <c r="G93" s="144">
        <v>0</v>
      </c>
      <c r="H93" s="144">
        <v>0</v>
      </c>
      <c r="I93" s="145"/>
      <c r="J93" s="146"/>
      <c r="K93" s="146"/>
      <c r="L93" s="146"/>
      <c r="M93" s="146" t="s">
        <v>323</v>
      </c>
      <c r="N93" s="146"/>
      <c r="O93" s="146"/>
      <c r="P93" s="147"/>
      <c r="Q93" s="148">
        <v>0</v>
      </c>
      <c r="R93" s="148">
        <v>0</v>
      </c>
      <c r="S93" s="148">
        <v>0</v>
      </c>
      <c r="T93" s="197">
        <v>0</v>
      </c>
      <c r="U93" s="197">
        <v>0</v>
      </c>
      <c r="V93" s="148">
        <v>0</v>
      </c>
      <c r="W93" s="148">
        <v>0</v>
      </c>
      <c r="X93" s="148">
        <v>0</v>
      </c>
      <c r="Y93" s="148">
        <v>0</v>
      </c>
    </row>
    <row r="94" spans="1:25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5">
        <v>0</v>
      </c>
      <c r="R94" s="5">
        <v>0</v>
      </c>
      <c r="S94" s="5">
        <v>0</v>
      </c>
      <c r="T94" s="189">
        <v>0</v>
      </c>
      <c r="U94" s="189">
        <v>0</v>
      </c>
      <c r="V94" s="5">
        <v>0</v>
      </c>
      <c r="W94" s="5">
        <v>0</v>
      </c>
      <c r="X94" s="5">
        <v>0</v>
      </c>
      <c r="Y94" s="5">
        <v>0</v>
      </c>
    </row>
    <row r="95" spans="1:25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5">
        <v>0</v>
      </c>
      <c r="R95" s="5">
        <v>0</v>
      </c>
      <c r="S95" s="5">
        <v>0</v>
      </c>
      <c r="T95" s="189">
        <v>0</v>
      </c>
      <c r="U95" s="189">
        <v>0</v>
      </c>
      <c r="V95" s="5">
        <v>0</v>
      </c>
      <c r="W95" s="5">
        <v>0</v>
      </c>
      <c r="X95" s="5">
        <v>0</v>
      </c>
      <c r="Y95" s="5">
        <v>0</v>
      </c>
    </row>
    <row r="96" spans="1:25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5">
        <v>0</v>
      </c>
      <c r="R96" s="5">
        <v>0</v>
      </c>
      <c r="S96" s="5">
        <v>0</v>
      </c>
      <c r="T96" s="189">
        <v>0</v>
      </c>
      <c r="U96" s="189">
        <v>0</v>
      </c>
      <c r="V96" s="5">
        <v>0</v>
      </c>
      <c r="W96" s="5">
        <v>0</v>
      </c>
      <c r="X96" s="5">
        <v>0</v>
      </c>
      <c r="Y96" s="5">
        <v>0</v>
      </c>
    </row>
    <row r="97" spans="1:25" x14ac:dyDescent="0.2">
      <c r="A97" s="144" t="s">
        <v>497</v>
      </c>
      <c r="B97" s="144">
        <v>1</v>
      </c>
      <c r="C97" s="144">
        <v>3</v>
      </c>
      <c r="D97" s="144">
        <v>1</v>
      </c>
      <c r="E97" s="144">
        <v>3</v>
      </c>
      <c r="F97" s="144">
        <v>2</v>
      </c>
      <c r="G97" s="144">
        <v>4</v>
      </c>
      <c r="H97" s="144">
        <v>0</v>
      </c>
      <c r="I97" s="145"/>
      <c r="J97" s="146"/>
      <c r="K97" s="146"/>
      <c r="L97" s="146"/>
      <c r="M97" s="146"/>
      <c r="N97" s="146" t="s">
        <v>306</v>
      </c>
      <c r="O97" s="146"/>
      <c r="P97" s="147"/>
      <c r="Q97" s="156">
        <v>0</v>
      </c>
      <c r="R97" s="156">
        <v>0</v>
      </c>
      <c r="S97" s="156">
        <v>0</v>
      </c>
      <c r="T97" s="198">
        <v>0</v>
      </c>
      <c r="U97" s="198">
        <v>0</v>
      </c>
      <c r="V97" s="156">
        <v>0</v>
      </c>
      <c r="W97" s="156">
        <v>0</v>
      </c>
      <c r="X97" s="156">
        <v>0</v>
      </c>
      <c r="Y97" s="156">
        <v>0</v>
      </c>
    </row>
    <row r="98" spans="1:25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5">
        <v>0</v>
      </c>
      <c r="R98" s="5">
        <v>0</v>
      </c>
      <c r="S98" s="5">
        <v>0</v>
      </c>
      <c r="T98" s="189">
        <v>0</v>
      </c>
      <c r="U98" s="189">
        <v>0</v>
      </c>
      <c r="V98" s="5">
        <v>0</v>
      </c>
      <c r="W98" s="5">
        <v>0</v>
      </c>
      <c r="X98" s="5">
        <v>0</v>
      </c>
      <c r="Y98" s="5">
        <v>0</v>
      </c>
    </row>
    <row r="99" spans="1:25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5">
        <v>0</v>
      </c>
      <c r="R99" s="5">
        <v>0</v>
      </c>
      <c r="S99" s="5">
        <v>0</v>
      </c>
      <c r="T99" s="189">
        <v>0</v>
      </c>
      <c r="U99" s="189">
        <v>0</v>
      </c>
      <c r="V99" s="5">
        <v>0</v>
      </c>
      <c r="W99" s="5">
        <v>0</v>
      </c>
      <c r="X99" s="5">
        <v>0</v>
      </c>
      <c r="Y99" s="5">
        <v>0</v>
      </c>
    </row>
    <row r="100" spans="1:25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5">
        <v>0</v>
      </c>
      <c r="R100" s="5">
        <v>0</v>
      </c>
      <c r="S100" s="5">
        <v>0</v>
      </c>
      <c r="T100" s="189">
        <v>0</v>
      </c>
      <c r="U100" s="189">
        <v>0</v>
      </c>
      <c r="V100" s="5">
        <v>0</v>
      </c>
      <c r="W100" s="5">
        <v>0</v>
      </c>
      <c r="X100" s="5">
        <v>0</v>
      </c>
      <c r="Y100" s="5">
        <v>0</v>
      </c>
    </row>
    <row r="101" spans="1:25" x14ac:dyDescent="0.2">
      <c r="A101" s="144" t="s">
        <v>493</v>
      </c>
      <c r="B101" s="144">
        <v>1</v>
      </c>
      <c r="C101" s="144">
        <v>3</v>
      </c>
      <c r="D101" s="144">
        <v>50</v>
      </c>
      <c r="E101" s="144">
        <v>3</v>
      </c>
      <c r="F101" s="144">
        <v>0</v>
      </c>
      <c r="G101" s="144">
        <v>0</v>
      </c>
      <c r="H101" s="144">
        <v>0</v>
      </c>
      <c r="I101" s="145"/>
      <c r="J101" s="146"/>
      <c r="K101" s="146"/>
      <c r="L101" s="146" t="s">
        <v>492</v>
      </c>
      <c r="M101" s="146"/>
      <c r="N101" s="146"/>
      <c r="O101" s="146"/>
      <c r="P101" s="147"/>
      <c r="Q101" s="148">
        <v>0</v>
      </c>
      <c r="R101" s="148">
        <v>0</v>
      </c>
      <c r="S101" s="148">
        <v>0</v>
      </c>
      <c r="T101" s="197">
        <v>0</v>
      </c>
      <c r="U101" s="197">
        <v>0</v>
      </c>
      <c r="V101" s="148">
        <v>0</v>
      </c>
      <c r="W101" s="148">
        <v>0</v>
      </c>
      <c r="X101" s="148">
        <v>0</v>
      </c>
      <c r="Y101" s="148">
        <v>0</v>
      </c>
    </row>
    <row r="102" spans="1:25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5">
        <v>0</v>
      </c>
      <c r="R102" s="5">
        <v>0</v>
      </c>
      <c r="S102" s="5">
        <v>0</v>
      </c>
      <c r="T102" s="189">
        <v>0</v>
      </c>
      <c r="U102" s="189">
        <v>0</v>
      </c>
      <c r="V102" s="5">
        <v>0</v>
      </c>
      <c r="W102" s="5">
        <v>0</v>
      </c>
      <c r="X102" s="5">
        <v>0</v>
      </c>
      <c r="Y102" s="5">
        <v>0</v>
      </c>
    </row>
    <row r="103" spans="1:25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5">
        <v>0</v>
      </c>
      <c r="R103" s="5">
        <v>0</v>
      </c>
      <c r="S103" s="5">
        <v>0</v>
      </c>
      <c r="T103" s="189">
        <v>0</v>
      </c>
      <c r="U103" s="189">
        <v>0</v>
      </c>
      <c r="V103" s="5">
        <v>0</v>
      </c>
      <c r="W103" s="5">
        <v>0</v>
      </c>
      <c r="X103" s="5">
        <v>0</v>
      </c>
      <c r="Y103" s="5">
        <v>0</v>
      </c>
    </row>
    <row r="104" spans="1:25" x14ac:dyDescent="0.2">
      <c r="A104" s="144" t="s">
        <v>489</v>
      </c>
      <c r="B104" s="144">
        <v>1</v>
      </c>
      <c r="C104" s="144">
        <v>3</v>
      </c>
      <c r="D104" s="144">
        <v>1</v>
      </c>
      <c r="E104" s="144">
        <v>4</v>
      </c>
      <c r="F104" s="144">
        <v>0</v>
      </c>
      <c r="G104" s="144">
        <v>0</v>
      </c>
      <c r="H104" s="144">
        <v>0</v>
      </c>
      <c r="I104" s="145"/>
      <c r="J104" s="146"/>
      <c r="K104" s="146"/>
      <c r="L104" s="149" t="s">
        <v>304</v>
      </c>
      <c r="M104" s="146"/>
      <c r="N104" s="146"/>
      <c r="O104" s="146"/>
      <c r="P104" s="147"/>
      <c r="Q104" s="157">
        <v>0</v>
      </c>
      <c r="R104" s="157">
        <v>0</v>
      </c>
      <c r="S104" s="157">
        <v>0</v>
      </c>
      <c r="T104" s="199">
        <v>0</v>
      </c>
      <c r="U104" s="199">
        <v>0</v>
      </c>
      <c r="V104" s="157">
        <v>0</v>
      </c>
      <c r="W104" s="157">
        <v>0</v>
      </c>
      <c r="X104" s="157">
        <v>0</v>
      </c>
      <c r="Y104" s="157">
        <v>0</v>
      </c>
    </row>
    <row r="105" spans="1:25" x14ac:dyDescent="0.2">
      <c r="A105" s="158" t="s">
        <v>488</v>
      </c>
      <c r="B105" s="158">
        <v>1</v>
      </c>
      <c r="C105" s="158">
        <v>3</v>
      </c>
      <c r="D105" s="158">
        <v>1</v>
      </c>
      <c r="E105" s="158">
        <v>4</v>
      </c>
      <c r="F105" s="158">
        <v>1</v>
      </c>
      <c r="G105" s="158">
        <v>1</v>
      </c>
      <c r="H105" s="158">
        <v>0</v>
      </c>
      <c r="I105" s="10"/>
      <c r="J105" s="7"/>
      <c r="K105" s="7"/>
      <c r="L105" s="7"/>
      <c r="M105" s="159" t="s">
        <v>138</v>
      </c>
      <c r="N105" s="7"/>
      <c r="O105" s="7"/>
      <c r="P105" s="6"/>
      <c r="Q105" s="160">
        <v>0</v>
      </c>
      <c r="R105" s="160">
        <v>0</v>
      </c>
      <c r="S105" s="160">
        <v>0</v>
      </c>
      <c r="T105" s="194">
        <v>0</v>
      </c>
      <c r="U105" s="194">
        <v>0</v>
      </c>
      <c r="V105" s="160">
        <v>0</v>
      </c>
      <c r="W105" s="160">
        <v>0</v>
      </c>
      <c r="X105" s="160">
        <v>0</v>
      </c>
      <c r="Y105" s="160">
        <v>0</v>
      </c>
    </row>
    <row r="106" spans="1:25" x14ac:dyDescent="0.2">
      <c r="A106" s="158" t="s">
        <v>487</v>
      </c>
      <c r="B106" s="158">
        <v>1</v>
      </c>
      <c r="C106" s="158">
        <v>3</v>
      </c>
      <c r="D106" s="158">
        <v>1</v>
      </c>
      <c r="E106" s="158">
        <v>4</v>
      </c>
      <c r="F106" s="158">
        <v>1</v>
      </c>
      <c r="G106" s="158">
        <v>2</v>
      </c>
      <c r="H106" s="158">
        <v>0</v>
      </c>
      <c r="I106" s="10"/>
      <c r="J106" s="7"/>
      <c r="K106" s="7"/>
      <c r="L106" s="7"/>
      <c r="M106" s="159" t="s">
        <v>136</v>
      </c>
      <c r="N106" s="7"/>
      <c r="O106" s="7"/>
      <c r="P106" s="6"/>
      <c r="Q106" s="160">
        <v>0</v>
      </c>
      <c r="R106" s="160">
        <v>0</v>
      </c>
      <c r="S106" s="160">
        <v>0</v>
      </c>
      <c r="T106" s="194">
        <v>0</v>
      </c>
      <c r="U106" s="194">
        <v>0</v>
      </c>
      <c r="V106" s="160">
        <v>0</v>
      </c>
      <c r="W106" s="160">
        <v>0</v>
      </c>
      <c r="X106" s="160">
        <v>0</v>
      </c>
      <c r="Y106" s="160">
        <v>0</v>
      </c>
    </row>
    <row r="107" spans="1:25" x14ac:dyDescent="0.2">
      <c r="A107" s="144" t="s">
        <v>486</v>
      </c>
      <c r="B107" s="144">
        <v>1</v>
      </c>
      <c r="C107" s="144">
        <v>4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5"/>
      <c r="J107" s="141" t="s">
        <v>485</v>
      </c>
      <c r="K107" s="146"/>
      <c r="L107" s="146"/>
      <c r="M107" s="146"/>
      <c r="N107" s="146"/>
      <c r="O107" s="146"/>
      <c r="P107" s="147"/>
      <c r="Q107" s="161">
        <v>0</v>
      </c>
      <c r="R107" s="161">
        <v>0</v>
      </c>
      <c r="S107" s="161">
        <v>0</v>
      </c>
      <c r="T107" s="200">
        <v>0</v>
      </c>
      <c r="U107" s="200">
        <v>0</v>
      </c>
      <c r="V107" s="161">
        <v>0</v>
      </c>
      <c r="W107" s="161">
        <v>0</v>
      </c>
      <c r="X107" s="161">
        <v>0</v>
      </c>
      <c r="Y107" s="161">
        <v>0</v>
      </c>
    </row>
    <row r="108" spans="1:25" x14ac:dyDescent="0.2">
      <c r="A108" s="144" t="s">
        <v>484</v>
      </c>
      <c r="B108" s="144">
        <v>1</v>
      </c>
      <c r="C108" s="144">
        <v>4</v>
      </c>
      <c r="D108" s="144">
        <v>1</v>
      </c>
      <c r="E108" s="144">
        <v>0</v>
      </c>
      <c r="F108" s="144">
        <v>0</v>
      </c>
      <c r="G108" s="144">
        <v>0</v>
      </c>
      <c r="H108" s="144">
        <v>0</v>
      </c>
      <c r="I108" s="145"/>
      <c r="J108" s="146"/>
      <c r="K108" s="146" t="s">
        <v>483</v>
      </c>
      <c r="L108" s="146"/>
      <c r="M108" s="146"/>
      <c r="N108" s="146"/>
      <c r="O108" s="146"/>
      <c r="P108" s="147"/>
      <c r="Q108" s="156">
        <v>0</v>
      </c>
      <c r="R108" s="156">
        <v>0</v>
      </c>
      <c r="S108" s="156">
        <v>0</v>
      </c>
      <c r="T108" s="198">
        <v>0</v>
      </c>
      <c r="U108" s="198">
        <v>0</v>
      </c>
      <c r="V108" s="156">
        <v>0</v>
      </c>
      <c r="W108" s="156">
        <v>0</v>
      </c>
      <c r="X108" s="156">
        <v>0</v>
      </c>
      <c r="Y108" s="156">
        <v>0</v>
      </c>
    </row>
    <row r="109" spans="1:25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162">
        <v>0</v>
      </c>
      <c r="R109" s="162">
        <v>0</v>
      </c>
      <c r="S109" s="162">
        <v>0</v>
      </c>
      <c r="T109" s="190">
        <v>0</v>
      </c>
      <c r="U109" s="190">
        <v>0</v>
      </c>
      <c r="V109" s="162">
        <v>0</v>
      </c>
      <c r="W109" s="162">
        <v>0</v>
      </c>
      <c r="X109" s="162">
        <v>0</v>
      </c>
      <c r="Y109" s="162">
        <v>0</v>
      </c>
    </row>
    <row r="110" spans="1:25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162">
        <v>0</v>
      </c>
      <c r="R110" s="162">
        <v>0</v>
      </c>
      <c r="S110" s="162">
        <v>0</v>
      </c>
      <c r="T110" s="190">
        <v>0</v>
      </c>
      <c r="U110" s="190">
        <v>0</v>
      </c>
      <c r="V110" s="162">
        <v>0</v>
      </c>
      <c r="W110" s="162">
        <v>0</v>
      </c>
      <c r="X110" s="162">
        <v>0</v>
      </c>
      <c r="Y110" s="162">
        <v>0</v>
      </c>
    </row>
    <row r="111" spans="1:25" x14ac:dyDescent="0.2">
      <c r="A111" s="139" t="s">
        <v>478</v>
      </c>
      <c r="B111" s="139">
        <v>2</v>
      </c>
      <c r="C111" s="139">
        <v>0</v>
      </c>
      <c r="D111" s="139">
        <v>0</v>
      </c>
      <c r="E111" s="139">
        <v>0</v>
      </c>
      <c r="F111" s="139">
        <v>0</v>
      </c>
      <c r="G111" s="139">
        <v>0</v>
      </c>
      <c r="H111" s="139">
        <v>0</v>
      </c>
      <c r="I111" s="140" t="s">
        <v>477</v>
      </c>
      <c r="J111" s="141"/>
      <c r="K111" s="141"/>
      <c r="L111" s="141"/>
      <c r="M111" s="141"/>
      <c r="N111" s="141"/>
      <c r="O111" s="141"/>
      <c r="P111" s="142"/>
      <c r="Q111" s="143">
        <v>287787300</v>
      </c>
      <c r="R111" s="143">
        <v>417903604</v>
      </c>
      <c r="S111" s="143">
        <v>565057526.10000002</v>
      </c>
      <c r="T111" s="196">
        <v>276232940.73000002</v>
      </c>
      <c r="U111" s="196">
        <v>304383354.93000001</v>
      </c>
      <c r="V111" s="143">
        <v>363813289.20999998</v>
      </c>
      <c r="W111" s="143">
        <v>575077235.74000001</v>
      </c>
      <c r="X111" s="143">
        <v>336756931.88</v>
      </c>
      <c r="Y111" s="143">
        <v>332319447.16000003</v>
      </c>
    </row>
    <row r="112" spans="1:25" x14ac:dyDescent="0.2">
      <c r="A112" s="139" t="s">
        <v>476</v>
      </c>
      <c r="B112" s="139">
        <v>2</v>
      </c>
      <c r="C112" s="139">
        <v>1</v>
      </c>
      <c r="D112" s="139">
        <v>0</v>
      </c>
      <c r="E112" s="139">
        <v>0</v>
      </c>
      <c r="F112" s="139">
        <v>0</v>
      </c>
      <c r="G112" s="139">
        <v>0</v>
      </c>
      <c r="H112" s="139">
        <v>0</v>
      </c>
      <c r="I112" s="140"/>
      <c r="J112" s="141" t="s">
        <v>475</v>
      </c>
      <c r="K112" s="141"/>
      <c r="L112" s="141"/>
      <c r="M112" s="141"/>
      <c r="N112" s="141"/>
      <c r="O112" s="141"/>
      <c r="P112" s="142"/>
      <c r="Q112" s="143">
        <v>237248271</v>
      </c>
      <c r="R112" s="143">
        <v>208299183</v>
      </c>
      <c r="S112" s="143">
        <v>188177666.19999999</v>
      </c>
      <c r="T112" s="196">
        <v>150192207.46000001</v>
      </c>
      <c r="U112" s="196">
        <v>234079408.56</v>
      </c>
      <c r="V112" s="143">
        <v>153233671.75999999</v>
      </c>
      <c r="W112" s="143">
        <v>429655695.85000002</v>
      </c>
      <c r="X112" s="143">
        <v>211191441.77000001</v>
      </c>
      <c r="Y112" s="143">
        <v>184884479.25999999</v>
      </c>
    </row>
    <row r="113" spans="1:25" x14ac:dyDescent="0.2">
      <c r="A113" s="144" t="s">
        <v>474</v>
      </c>
      <c r="B113" s="144">
        <v>2</v>
      </c>
      <c r="C113" s="144">
        <v>1</v>
      </c>
      <c r="D113" s="144">
        <v>1</v>
      </c>
      <c r="E113" s="144">
        <v>0</v>
      </c>
      <c r="F113" s="144">
        <v>0</v>
      </c>
      <c r="G113" s="144">
        <v>0</v>
      </c>
      <c r="H113" s="144">
        <v>0</v>
      </c>
      <c r="I113" s="145"/>
      <c r="J113" s="146"/>
      <c r="K113" s="146" t="s">
        <v>68</v>
      </c>
      <c r="L113" s="146"/>
      <c r="M113" s="146"/>
      <c r="N113" s="146"/>
      <c r="O113" s="146"/>
      <c r="P113" s="163"/>
      <c r="Q113" s="148">
        <v>195194833</v>
      </c>
      <c r="R113" s="148">
        <v>99013693</v>
      </c>
      <c r="S113" s="148">
        <v>149450186.40000001</v>
      </c>
      <c r="T113" s="197">
        <v>90067291.150000006</v>
      </c>
      <c r="U113" s="197">
        <v>107404624.77</v>
      </c>
      <c r="V113" s="148">
        <v>98251990.450000003</v>
      </c>
      <c r="W113" s="148">
        <v>148431640.28</v>
      </c>
      <c r="X113" s="148">
        <v>142761376.31</v>
      </c>
      <c r="Y113" s="148">
        <v>106972815.97</v>
      </c>
    </row>
    <row r="114" spans="1:25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5">
        <v>43430234</v>
      </c>
      <c r="R114" s="5">
        <v>28191623</v>
      </c>
      <c r="S114" s="5">
        <v>28047558.809999999</v>
      </c>
      <c r="T114" s="189">
        <v>28583594.129999999</v>
      </c>
      <c r="U114" s="189">
        <v>28337347.120000001</v>
      </c>
      <c r="V114" s="5">
        <v>28111813.510000002</v>
      </c>
      <c r="W114" s="5">
        <v>28341293.77</v>
      </c>
      <c r="X114" s="5">
        <v>50053810.049999997</v>
      </c>
      <c r="Y114" s="5">
        <v>28570034.210000001</v>
      </c>
    </row>
    <row r="115" spans="1:25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5">
        <v>0</v>
      </c>
      <c r="R115" s="5">
        <v>0</v>
      </c>
      <c r="S115" s="5">
        <v>0</v>
      </c>
      <c r="T115" s="189">
        <v>0</v>
      </c>
      <c r="U115" s="189">
        <v>0</v>
      </c>
      <c r="V115" s="5">
        <v>0</v>
      </c>
      <c r="W115" s="5">
        <v>0</v>
      </c>
      <c r="X115" s="5">
        <v>0</v>
      </c>
      <c r="Y115" s="5">
        <v>0</v>
      </c>
    </row>
    <row r="116" spans="1:25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5">
        <v>29067349</v>
      </c>
      <c r="R116" s="5">
        <v>5938209</v>
      </c>
      <c r="S116" s="5">
        <v>5901252.7699999996</v>
      </c>
      <c r="T116" s="189">
        <v>5535837.6799999997</v>
      </c>
      <c r="U116" s="189">
        <v>5875542.7800000003</v>
      </c>
      <c r="V116" s="5">
        <v>7015586.8700000001</v>
      </c>
      <c r="W116" s="5">
        <v>7926756.8399999999</v>
      </c>
      <c r="X116" s="5">
        <v>8158577.0300000003</v>
      </c>
      <c r="Y116" s="5">
        <v>4124728.84</v>
      </c>
    </row>
    <row r="117" spans="1:25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5">
        <v>21810556</v>
      </c>
      <c r="R117" s="5">
        <v>13390300</v>
      </c>
      <c r="S117" s="5">
        <v>21645778.449999999</v>
      </c>
      <c r="T117" s="189">
        <v>5734410.0099999998</v>
      </c>
      <c r="U117" s="189">
        <v>22369507.609999999</v>
      </c>
      <c r="V117" s="5">
        <v>12733150.210000001</v>
      </c>
      <c r="W117" s="5">
        <v>22471013.449999999</v>
      </c>
      <c r="X117" s="5">
        <v>8885219.0299999993</v>
      </c>
      <c r="Y117" s="5">
        <v>22484402.550000001</v>
      </c>
    </row>
    <row r="118" spans="1:25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5">
        <v>100886694</v>
      </c>
      <c r="R118" s="5">
        <v>51493561</v>
      </c>
      <c r="S118" s="5">
        <v>93855596.370000005</v>
      </c>
      <c r="T118" s="189">
        <v>50213449.329999998</v>
      </c>
      <c r="U118" s="189">
        <v>50822227.259999998</v>
      </c>
      <c r="V118" s="5">
        <v>50391439.859999999</v>
      </c>
      <c r="W118" s="5">
        <v>89692576.219999999</v>
      </c>
      <c r="X118" s="5">
        <v>72514274.799999997</v>
      </c>
      <c r="Y118" s="5">
        <v>51793650.369999997</v>
      </c>
    </row>
    <row r="119" spans="1:25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5">
        <v>0</v>
      </c>
      <c r="R119" s="5">
        <v>0</v>
      </c>
      <c r="S119" s="5">
        <v>0</v>
      </c>
      <c r="T119" s="189">
        <v>0</v>
      </c>
      <c r="U119" s="189">
        <v>0</v>
      </c>
      <c r="V119" s="5">
        <v>0</v>
      </c>
      <c r="W119" s="5">
        <v>0</v>
      </c>
      <c r="X119" s="5">
        <v>0</v>
      </c>
      <c r="Y119" s="5">
        <v>0</v>
      </c>
    </row>
    <row r="120" spans="1:25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5">
        <v>0</v>
      </c>
      <c r="R120" s="5">
        <v>0</v>
      </c>
      <c r="S120" s="5">
        <v>0</v>
      </c>
      <c r="T120" s="189">
        <v>0</v>
      </c>
      <c r="U120" s="189">
        <v>0</v>
      </c>
      <c r="V120" s="5">
        <v>0</v>
      </c>
      <c r="W120" s="5">
        <v>0</v>
      </c>
      <c r="X120" s="5">
        <v>3149495.4</v>
      </c>
      <c r="Y120" s="5">
        <v>0</v>
      </c>
    </row>
    <row r="121" spans="1:25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5">
        <v>0</v>
      </c>
      <c r="R121" s="5">
        <v>0</v>
      </c>
      <c r="S121" s="5">
        <v>0</v>
      </c>
      <c r="T121" s="189">
        <v>0</v>
      </c>
      <c r="U121" s="189">
        <v>0</v>
      </c>
      <c r="V121" s="5">
        <v>0</v>
      </c>
      <c r="W121" s="5">
        <v>0</v>
      </c>
      <c r="X121" s="5">
        <v>0</v>
      </c>
      <c r="Y121" s="5">
        <v>0</v>
      </c>
    </row>
    <row r="122" spans="1:25" x14ac:dyDescent="0.2">
      <c r="A122" s="144" t="s">
        <v>457</v>
      </c>
      <c r="B122" s="144">
        <v>2</v>
      </c>
      <c r="C122" s="144">
        <v>1</v>
      </c>
      <c r="D122" s="144">
        <v>2</v>
      </c>
      <c r="E122" s="144">
        <v>0</v>
      </c>
      <c r="F122" s="144">
        <v>0</v>
      </c>
      <c r="G122" s="144">
        <v>0</v>
      </c>
      <c r="H122" s="144">
        <v>0</v>
      </c>
      <c r="I122" s="145"/>
      <c r="J122" s="146"/>
      <c r="K122" s="146" t="s">
        <v>456</v>
      </c>
      <c r="L122" s="146"/>
      <c r="M122" s="146"/>
      <c r="N122" s="146"/>
      <c r="O122" s="146"/>
      <c r="P122" s="163"/>
      <c r="Q122" s="148">
        <v>65099</v>
      </c>
      <c r="R122" s="148">
        <v>613841</v>
      </c>
      <c r="S122" s="148">
        <v>643197.37</v>
      </c>
      <c r="T122" s="197">
        <v>8152053.1100000003</v>
      </c>
      <c r="U122" s="197">
        <v>456188.85</v>
      </c>
      <c r="V122" s="148">
        <v>1393982.48</v>
      </c>
      <c r="W122" s="148">
        <v>3756460.5</v>
      </c>
      <c r="X122" s="148">
        <v>1455723.92</v>
      </c>
      <c r="Y122" s="148">
        <v>922040.76</v>
      </c>
    </row>
    <row r="123" spans="1:25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5">
        <v>12836</v>
      </c>
      <c r="R123" s="5">
        <v>142107</v>
      </c>
      <c r="S123" s="5">
        <v>87297.54</v>
      </c>
      <c r="T123" s="189">
        <v>91643.95</v>
      </c>
      <c r="U123" s="189">
        <v>115331.06</v>
      </c>
      <c r="V123" s="5">
        <v>155460.23000000001</v>
      </c>
      <c r="W123" s="5">
        <v>150907.49</v>
      </c>
      <c r="X123" s="5">
        <v>316470.01</v>
      </c>
      <c r="Y123" s="5">
        <v>125865.55</v>
      </c>
    </row>
    <row r="124" spans="1:25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5">
        <v>22262</v>
      </c>
      <c r="R124" s="5">
        <v>363824</v>
      </c>
      <c r="S124" s="5">
        <v>123159.14</v>
      </c>
      <c r="T124" s="189">
        <v>105913.77</v>
      </c>
      <c r="U124" s="189">
        <v>94166.33</v>
      </c>
      <c r="V124" s="5">
        <v>98037.56</v>
      </c>
      <c r="W124" s="5">
        <v>106699.27</v>
      </c>
      <c r="X124" s="5">
        <v>131669.41</v>
      </c>
      <c r="Y124" s="5">
        <v>130051.8</v>
      </c>
    </row>
    <row r="125" spans="1:25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5">
        <v>0</v>
      </c>
      <c r="R125" s="5">
        <v>0</v>
      </c>
      <c r="S125" s="5">
        <v>0</v>
      </c>
      <c r="T125" s="189">
        <v>0</v>
      </c>
      <c r="U125" s="189">
        <v>0</v>
      </c>
      <c r="V125" s="5">
        <v>0</v>
      </c>
      <c r="W125" s="5">
        <v>0</v>
      </c>
      <c r="X125" s="5">
        <v>0</v>
      </c>
      <c r="Y125" s="5">
        <v>0</v>
      </c>
    </row>
    <row r="126" spans="1:25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5">
        <v>26482</v>
      </c>
      <c r="R126" s="5">
        <v>77307</v>
      </c>
      <c r="S126" s="5">
        <v>200697.79</v>
      </c>
      <c r="T126" s="189">
        <v>159927.04000000001</v>
      </c>
      <c r="U126" s="189">
        <v>85269.25</v>
      </c>
      <c r="V126" s="5">
        <v>187187.22</v>
      </c>
      <c r="W126" s="5">
        <v>332206.09999999998</v>
      </c>
      <c r="X126" s="5">
        <v>570397.16</v>
      </c>
      <c r="Y126" s="5">
        <v>279222.03999999998</v>
      </c>
    </row>
    <row r="127" spans="1:25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5">
        <v>0</v>
      </c>
      <c r="R127" s="5">
        <v>0</v>
      </c>
      <c r="S127" s="5">
        <v>0</v>
      </c>
      <c r="T127" s="189">
        <v>0</v>
      </c>
      <c r="U127" s="189">
        <v>0</v>
      </c>
      <c r="V127" s="5">
        <v>0</v>
      </c>
      <c r="W127" s="5">
        <v>0</v>
      </c>
      <c r="X127" s="5">
        <v>0</v>
      </c>
      <c r="Y127" s="5">
        <v>0</v>
      </c>
    </row>
    <row r="128" spans="1:25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5">
        <v>0</v>
      </c>
      <c r="R128" s="5">
        <v>12996</v>
      </c>
      <c r="S128" s="5">
        <v>65357.7</v>
      </c>
      <c r="T128" s="189">
        <v>58073.760000000002</v>
      </c>
      <c r="U128" s="189">
        <v>38636.67</v>
      </c>
      <c r="V128" s="5">
        <v>901801.88</v>
      </c>
      <c r="W128" s="5">
        <v>1134754.0900000001</v>
      </c>
      <c r="X128" s="5">
        <v>402922.44</v>
      </c>
      <c r="Y128" s="5">
        <v>350186.44</v>
      </c>
    </row>
    <row r="129" spans="1:25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5">
        <v>0</v>
      </c>
      <c r="R129" s="5">
        <v>0</v>
      </c>
      <c r="S129" s="5">
        <v>121581.72</v>
      </c>
      <c r="T129" s="189">
        <v>7714079.1900000004</v>
      </c>
      <c r="U129" s="189">
        <v>93524.4</v>
      </c>
      <c r="V129" s="5">
        <v>9352.44</v>
      </c>
      <c r="W129" s="5">
        <v>0</v>
      </c>
      <c r="X129" s="5">
        <v>0</v>
      </c>
      <c r="Y129" s="5">
        <v>0</v>
      </c>
    </row>
    <row r="130" spans="1:25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5">
        <v>0</v>
      </c>
      <c r="R130" s="5">
        <v>0</v>
      </c>
      <c r="S130" s="5">
        <v>0</v>
      </c>
      <c r="T130" s="189">
        <v>0</v>
      </c>
      <c r="U130" s="189">
        <v>0</v>
      </c>
      <c r="V130" s="5">
        <v>0</v>
      </c>
      <c r="W130" s="5">
        <v>0</v>
      </c>
      <c r="X130" s="5">
        <v>0</v>
      </c>
      <c r="Y130" s="5">
        <v>0</v>
      </c>
    </row>
    <row r="131" spans="1:25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5">
        <v>3519</v>
      </c>
      <c r="R131" s="5">
        <v>17607</v>
      </c>
      <c r="S131" s="5">
        <v>45103.48</v>
      </c>
      <c r="T131" s="189">
        <v>22415.4</v>
      </c>
      <c r="U131" s="189">
        <v>29261.14</v>
      </c>
      <c r="V131" s="5">
        <v>42143.15</v>
      </c>
      <c r="W131" s="5">
        <v>2031893.55</v>
      </c>
      <c r="X131" s="5">
        <v>34264.9</v>
      </c>
      <c r="Y131" s="5">
        <v>36714.93</v>
      </c>
    </row>
    <row r="132" spans="1:25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5">
        <v>0</v>
      </c>
      <c r="R132" s="5">
        <v>0</v>
      </c>
      <c r="S132" s="5">
        <v>0</v>
      </c>
      <c r="T132" s="189">
        <v>0</v>
      </c>
      <c r="U132" s="189">
        <v>0</v>
      </c>
      <c r="V132" s="5">
        <v>0</v>
      </c>
      <c r="W132" s="5">
        <v>0</v>
      </c>
      <c r="X132" s="5">
        <v>0</v>
      </c>
      <c r="Y132" s="5">
        <v>0</v>
      </c>
    </row>
    <row r="133" spans="1:25" x14ac:dyDescent="0.2">
      <c r="A133" s="144" t="s">
        <v>435</v>
      </c>
      <c r="B133" s="144">
        <v>2</v>
      </c>
      <c r="C133" s="144">
        <v>1</v>
      </c>
      <c r="D133" s="144">
        <v>3</v>
      </c>
      <c r="E133" s="144">
        <v>0</v>
      </c>
      <c r="F133" s="144">
        <v>0</v>
      </c>
      <c r="G133" s="144">
        <v>0</v>
      </c>
      <c r="H133" s="144">
        <v>0</v>
      </c>
      <c r="I133" s="145"/>
      <c r="J133" s="146"/>
      <c r="K133" s="146" t="s">
        <v>434</v>
      </c>
      <c r="L133" s="146"/>
      <c r="M133" s="146"/>
      <c r="N133" s="146"/>
      <c r="O133" s="146"/>
      <c r="P133" s="163"/>
      <c r="Q133" s="148">
        <v>27809886</v>
      </c>
      <c r="R133" s="148">
        <v>108671649</v>
      </c>
      <c r="S133" s="148">
        <v>38084282.43</v>
      </c>
      <c r="T133" s="197">
        <v>51972863.200000003</v>
      </c>
      <c r="U133" s="197">
        <v>126218594.94</v>
      </c>
      <c r="V133" s="148">
        <v>53587698.829999998</v>
      </c>
      <c r="W133" s="148">
        <v>76205194.099999994</v>
      </c>
      <c r="X133" s="148">
        <v>66974341.539999999</v>
      </c>
      <c r="Y133" s="148">
        <v>76989622.530000001</v>
      </c>
    </row>
    <row r="134" spans="1:25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5">
        <v>1372124</v>
      </c>
      <c r="R134" s="5">
        <v>608742</v>
      </c>
      <c r="S134" s="5">
        <v>1021058.44</v>
      </c>
      <c r="T134" s="189">
        <v>4623516.6100000003</v>
      </c>
      <c r="U134" s="189">
        <v>1944079</v>
      </c>
      <c r="V134" s="5">
        <v>1576445.81</v>
      </c>
      <c r="W134" s="5">
        <v>1638507.74</v>
      </c>
      <c r="X134" s="5">
        <v>1799470.83</v>
      </c>
      <c r="Y134" s="5">
        <v>14396073.609999999</v>
      </c>
    </row>
    <row r="135" spans="1:25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5">
        <v>12700</v>
      </c>
      <c r="R135" s="5">
        <v>5745107</v>
      </c>
      <c r="S135" s="5">
        <v>3100850.13</v>
      </c>
      <c r="T135" s="189">
        <v>3931116.49</v>
      </c>
      <c r="U135" s="189">
        <v>3066993.42</v>
      </c>
      <c r="V135" s="5">
        <v>4422052.6500000004</v>
      </c>
      <c r="W135" s="5">
        <v>19469785.809999999</v>
      </c>
      <c r="X135" s="5">
        <v>4579407.1500000004</v>
      </c>
      <c r="Y135" s="5">
        <v>3522587.68</v>
      </c>
    </row>
    <row r="136" spans="1:25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5">
        <v>9910712</v>
      </c>
      <c r="R136" s="5">
        <v>1223598</v>
      </c>
      <c r="S136" s="5">
        <v>17800468.940000001</v>
      </c>
      <c r="T136" s="189">
        <v>11201862.92</v>
      </c>
      <c r="U136" s="189">
        <v>110552700.04000001</v>
      </c>
      <c r="V136" s="5">
        <v>19354551.690000001</v>
      </c>
      <c r="W136" s="5">
        <v>21556322.140000001</v>
      </c>
      <c r="X136" s="5">
        <v>31888167.850000001</v>
      </c>
      <c r="Y136" s="5">
        <v>36228110.350000001</v>
      </c>
    </row>
    <row r="137" spans="1:25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5">
        <v>37476</v>
      </c>
      <c r="R137" s="5">
        <v>39050</v>
      </c>
      <c r="S137" s="5">
        <v>868291.04</v>
      </c>
      <c r="T137" s="189">
        <v>2108313.4500000002</v>
      </c>
      <c r="U137" s="189">
        <v>27162.35</v>
      </c>
      <c r="V137" s="5">
        <v>-89802.01</v>
      </c>
      <c r="W137" s="5">
        <v>36413.410000000003</v>
      </c>
      <c r="X137" s="5">
        <v>30354.73</v>
      </c>
      <c r="Y137" s="5">
        <v>31332.77</v>
      </c>
    </row>
    <row r="138" spans="1:25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5">
        <v>4488415</v>
      </c>
      <c r="R138" s="5">
        <v>1538989</v>
      </c>
      <c r="S138" s="5">
        <v>5393347.0999999996</v>
      </c>
      <c r="T138" s="189">
        <v>6616671.8200000003</v>
      </c>
      <c r="U138" s="189">
        <v>1116144.26</v>
      </c>
      <c r="V138" s="5">
        <v>16821685.629999999</v>
      </c>
      <c r="W138" s="5">
        <v>23413779.370000001</v>
      </c>
      <c r="X138" s="5">
        <v>6461878.1600000001</v>
      </c>
      <c r="Y138" s="5">
        <v>8083818.1399999997</v>
      </c>
    </row>
    <row r="139" spans="1:25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5"/>
      <c r="R139" s="5">
        <v>0</v>
      </c>
      <c r="S139" s="5">
        <v>0</v>
      </c>
      <c r="T139" s="189">
        <v>22451.61</v>
      </c>
      <c r="U139" s="189">
        <v>0</v>
      </c>
      <c r="V139" s="5">
        <v>0</v>
      </c>
      <c r="W139" s="5">
        <v>0</v>
      </c>
      <c r="X139" s="5">
        <v>24960</v>
      </c>
      <c r="Y139" s="5"/>
    </row>
    <row r="140" spans="1:25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5">
        <v>753772</v>
      </c>
      <c r="R140" s="5">
        <v>1138892</v>
      </c>
      <c r="S140" s="5">
        <v>757269.38</v>
      </c>
      <c r="T140" s="189">
        <v>797364.01</v>
      </c>
      <c r="U140" s="189">
        <v>526557.59</v>
      </c>
      <c r="V140" s="5">
        <v>2302903.4</v>
      </c>
      <c r="W140" s="5">
        <v>962051.96</v>
      </c>
      <c r="X140" s="5">
        <v>1286606.42</v>
      </c>
      <c r="Y140" s="5">
        <v>904032.98</v>
      </c>
    </row>
    <row r="141" spans="1:25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5">
        <v>40188</v>
      </c>
      <c r="R141" s="5">
        <v>21402</v>
      </c>
      <c r="S141" s="5">
        <v>17598.810000000001</v>
      </c>
      <c r="T141" s="189">
        <v>17795.54</v>
      </c>
      <c r="U141" s="189">
        <v>29987.43</v>
      </c>
      <c r="V141" s="5">
        <v>102331.96</v>
      </c>
      <c r="W141" s="5">
        <v>3736.01</v>
      </c>
      <c r="X141" s="5">
        <v>-14778.77</v>
      </c>
      <c r="Y141" s="5">
        <v>164521.82999999999</v>
      </c>
    </row>
    <row r="142" spans="1:25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5">
        <v>11194499</v>
      </c>
      <c r="R142" s="5">
        <v>98355869</v>
      </c>
      <c r="S142" s="5">
        <v>9125398.5899999999</v>
      </c>
      <c r="T142" s="189">
        <v>22653770.75</v>
      </c>
      <c r="U142" s="189">
        <v>8954970.8499999996</v>
      </c>
      <c r="V142" s="5">
        <v>9097529.6999999993</v>
      </c>
      <c r="W142" s="5">
        <v>9124597.6600000001</v>
      </c>
      <c r="X142" s="5">
        <v>20918275.170000002</v>
      </c>
      <c r="Y142" s="5">
        <v>13659145.17</v>
      </c>
    </row>
    <row r="143" spans="1:25" x14ac:dyDescent="0.2">
      <c r="A143" s="144" t="s">
        <v>415</v>
      </c>
      <c r="B143" s="144">
        <v>2</v>
      </c>
      <c r="C143" s="144">
        <v>1</v>
      </c>
      <c r="D143" s="144">
        <v>4</v>
      </c>
      <c r="E143" s="144">
        <v>0</v>
      </c>
      <c r="F143" s="144">
        <v>0</v>
      </c>
      <c r="G143" s="144">
        <v>0</v>
      </c>
      <c r="H143" s="144">
        <v>0</v>
      </c>
      <c r="I143" s="145"/>
      <c r="J143" s="146"/>
      <c r="K143" s="146" t="s">
        <v>414</v>
      </c>
      <c r="L143" s="146"/>
      <c r="M143" s="146"/>
      <c r="N143" s="146"/>
      <c r="O143" s="146"/>
      <c r="P143" s="163"/>
      <c r="Q143" s="148">
        <v>0</v>
      </c>
      <c r="R143" s="148">
        <v>0</v>
      </c>
      <c r="S143" s="148">
        <v>0</v>
      </c>
      <c r="T143" s="197">
        <v>0</v>
      </c>
      <c r="U143" s="197">
        <v>0</v>
      </c>
      <c r="V143" s="148">
        <v>0</v>
      </c>
      <c r="W143" s="148">
        <v>0</v>
      </c>
      <c r="X143" s="148">
        <v>0</v>
      </c>
      <c r="Y143" s="148">
        <v>0</v>
      </c>
    </row>
    <row r="144" spans="1:25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160">
        <v>0</v>
      </c>
      <c r="R144" s="160">
        <v>0</v>
      </c>
      <c r="S144" s="160">
        <v>0</v>
      </c>
      <c r="T144" s="194">
        <v>0</v>
      </c>
      <c r="U144" s="194">
        <v>0</v>
      </c>
      <c r="V144" s="160">
        <v>0</v>
      </c>
      <c r="W144" s="160">
        <v>0</v>
      </c>
      <c r="X144" s="160">
        <v>0</v>
      </c>
      <c r="Y144" s="160">
        <v>0</v>
      </c>
    </row>
    <row r="145" spans="1:25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160">
        <v>0</v>
      </c>
      <c r="R145" s="160">
        <v>0</v>
      </c>
      <c r="S145" s="160">
        <v>0</v>
      </c>
      <c r="T145" s="194">
        <v>0</v>
      </c>
      <c r="U145" s="194">
        <v>0</v>
      </c>
      <c r="V145" s="160">
        <v>0</v>
      </c>
      <c r="W145" s="160">
        <v>0</v>
      </c>
      <c r="X145" s="160">
        <v>0</v>
      </c>
      <c r="Y145" s="160">
        <v>0</v>
      </c>
    </row>
    <row r="146" spans="1:25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160">
        <v>0</v>
      </c>
      <c r="R146" s="160">
        <v>0</v>
      </c>
      <c r="S146" s="160">
        <v>0</v>
      </c>
      <c r="T146" s="194">
        <v>0</v>
      </c>
      <c r="U146" s="194">
        <v>0</v>
      </c>
      <c r="V146" s="160">
        <v>0</v>
      </c>
      <c r="W146" s="160">
        <v>0</v>
      </c>
      <c r="X146" s="160">
        <v>0</v>
      </c>
      <c r="Y146" s="160">
        <v>0</v>
      </c>
    </row>
    <row r="147" spans="1:25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160">
        <v>0</v>
      </c>
      <c r="R147" s="160">
        <v>0</v>
      </c>
      <c r="S147" s="160">
        <v>0</v>
      </c>
      <c r="T147" s="194">
        <v>0</v>
      </c>
      <c r="U147" s="194">
        <v>0</v>
      </c>
      <c r="V147" s="160">
        <v>0</v>
      </c>
      <c r="W147" s="160">
        <v>0</v>
      </c>
      <c r="X147" s="160">
        <v>0</v>
      </c>
      <c r="Y147" s="160">
        <v>0</v>
      </c>
    </row>
    <row r="148" spans="1:25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160">
        <v>0</v>
      </c>
      <c r="R148" s="160">
        <v>0</v>
      </c>
      <c r="S148" s="160">
        <v>0</v>
      </c>
      <c r="T148" s="194">
        <v>0</v>
      </c>
      <c r="U148" s="194">
        <v>0</v>
      </c>
      <c r="V148" s="160">
        <v>0</v>
      </c>
      <c r="W148" s="160">
        <v>0</v>
      </c>
      <c r="X148" s="160">
        <v>0</v>
      </c>
      <c r="Y148" s="160">
        <v>0</v>
      </c>
    </row>
    <row r="149" spans="1:25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160">
        <v>0</v>
      </c>
      <c r="R149" s="160">
        <v>0</v>
      </c>
      <c r="S149" s="160">
        <v>0</v>
      </c>
      <c r="T149" s="194">
        <v>0</v>
      </c>
      <c r="U149" s="194">
        <v>0</v>
      </c>
      <c r="V149" s="160">
        <v>0</v>
      </c>
      <c r="W149" s="160">
        <v>0</v>
      </c>
      <c r="X149" s="160">
        <v>0</v>
      </c>
      <c r="Y149" s="160">
        <v>0</v>
      </c>
    </row>
    <row r="150" spans="1:25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160">
        <v>0</v>
      </c>
      <c r="R150" s="160">
        <v>0</v>
      </c>
      <c r="S150" s="160">
        <v>0</v>
      </c>
      <c r="T150" s="194">
        <v>0</v>
      </c>
      <c r="U150" s="194">
        <v>0</v>
      </c>
      <c r="V150" s="160">
        <v>0</v>
      </c>
      <c r="W150" s="160">
        <v>0</v>
      </c>
      <c r="X150" s="160">
        <v>0</v>
      </c>
      <c r="Y150" s="160">
        <v>0</v>
      </c>
    </row>
    <row r="151" spans="1:25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160">
        <v>0</v>
      </c>
      <c r="R151" s="160">
        <v>0</v>
      </c>
      <c r="S151" s="160">
        <v>0</v>
      </c>
      <c r="T151" s="194">
        <v>0</v>
      </c>
      <c r="U151" s="194">
        <v>0</v>
      </c>
      <c r="V151" s="160">
        <v>0</v>
      </c>
      <c r="W151" s="160">
        <v>0</v>
      </c>
      <c r="X151" s="160">
        <v>0</v>
      </c>
      <c r="Y151" s="160">
        <v>0</v>
      </c>
    </row>
    <row r="152" spans="1:25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160">
        <v>0</v>
      </c>
      <c r="R152" s="160">
        <v>0</v>
      </c>
      <c r="S152" s="160">
        <v>0</v>
      </c>
      <c r="T152" s="194">
        <v>0</v>
      </c>
      <c r="U152" s="194">
        <v>0</v>
      </c>
      <c r="V152" s="160">
        <v>0</v>
      </c>
      <c r="W152" s="160">
        <v>0</v>
      </c>
      <c r="X152" s="160">
        <v>0</v>
      </c>
      <c r="Y152" s="160">
        <v>0</v>
      </c>
    </row>
    <row r="153" spans="1:25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160">
        <v>0</v>
      </c>
      <c r="R153" s="160">
        <v>0</v>
      </c>
      <c r="S153" s="160">
        <v>0</v>
      </c>
      <c r="T153" s="194">
        <v>0</v>
      </c>
      <c r="U153" s="194">
        <v>0</v>
      </c>
      <c r="V153" s="160">
        <v>0</v>
      </c>
      <c r="W153" s="160">
        <v>0</v>
      </c>
      <c r="X153" s="160">
        <v>0</v>
      </c>
      <c r="Y153" s="160">
        <v>0</v>
      </c>
    </row>
    <row r="154" spans="1:25" x14ac:dyDescent="0.2">
      <c r="A154" s="144" t="s">
        <v>393</v>
      </c>
      <c r="B154" s="144">
        <v>2</v>
      </c>
      <c r="C154" s="144">
        <v>1</v>
      </c>
      <c r="D154" s="144">
        <v>5</v>
      </c>
      <c r="E154" s="144">
        <v>0</v>
      </c>
      <c r="F154" s="144">
        <v>0</v>
      </c>
      <c r="G154" s="144">
        <v>0</v>
      </c>
      <c r="H154" s="144">
        <v>0</v>
      </c>
      <c r="I154" s="145"/>
      <c r="J154" s="146"/>
      <c r="K154" s="146" t="s">
        <v>690</v>
      </c>
      <c r="L154" s="146"/>
      <c r="M154" s="146"/>
      <c r="N154" s="146"/>
      <c r="O154" s="146"/>
      <c r="P154" s="163"/>
      <c r="Q154" s="148">
        <v>14178453</v>
      </c>
      <c r="R154" s="148">
        <v>0</v>
      </c>
      <c r="S154" s="148">
        <v>0</v>
      </c>
      <c r="T154" s="197">
        <v>0</v>
      </c>
      <c r="U154" s="197">
        <v>0</v>
      </c>
      <c r="V154" s="148">
        <v>0</v>
      </c>
      <c r="W154" s="148">
        <v>201262400.97</v>
      </c>
      <c r="X154" s="148">
        <v>0</v>
      </c>
      <c r="Y154" s="148">
        <v>0</v>
      </c>
    </row>
    <row r="155" spans="1:25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160">
        <v>0</v>
      </c>
      <c r="R155" s="160">
        <v>0</v>
      </c>
      <c r="S155" s="160">
        <v>0</v>
      </c>
      <c r="T155" s="194">
        <v>0</v>
      </c>
      <c r="U155" s="194">
        <v>0</v>
      </c>
      <c r="V155" s="160">
        <v>0</v>
      </c>
      <c r="W155" s="160">
        <v>0</v>
      </c>
      <c r="X155" s="160">
        <v>0</v>
      </c>
      <c r="Y155" s="160">
        <v>0</v>
      </c>
    </row>
    <row r="156" spans="1:25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5">
        <v>14178453</v>
      </c>
      <c r="R156" s="160">
        <v>0</v>
      </c>
      <c r="S156" s="160">
        <v>0</v>
      </c>
      <c r="T156" s="194">
        <v>0</v>
      </c>
      <c r="U156" s="194">
        <v>0</v>
      </c>
      <c r="V156" s="160">
        <v>0</v>
      </c>
      <c r="W156" s="160">
        <v>201262400.97</v>
      </c>
      <c r="X156" s="160">
        <v>0</v>
      </c>
      <c r="Y156" s="160">
        <v>0</v>
      </c>
    </row>
    <row r="157" spans="1:25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160">
        <v>0</v>
      </c>
      <c r="R157" s="160">
        <v>0</v>
      </c>
      <c r="S157" s="160">
        <v>0</v>
      </c>
      <c r="T157" s="194">
        <v>0</v>
      </c>
      <c r="U157" s="194">
        <v>0</v>
      </c>
      <c r="V157" s="160">
        <v>0</v>
      </c>
      <c r="W157" s="160">
        <v>0</v>
      </c>
      <c r="X157" s="160">
        <v>0</v>
      </c>
      <c r="Y157" s="160">
        <v>0</v>
      </c>
    </row>
    <row r="158" spans="1:25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160">
        <v>0</v>
      </c>
      <c r="R158" s="160">
        <v>0</v>
      </c>
      <c r="S158" s="160">
        <v>0</v>
      </c>
      <c r="T158" s="194">
        <v>0</v>
      </c>
      <c r="U158" s="194">
        <v>0</v>
      </c>
      <c r="V158" s="160">
        <v>0</v>
      </c>
      <c r="W158" s="160">
        <v>0</v>
      </c>
      <c r="X158" s="160">
        <v>0</v>
      </c>
      <c r="Y158" s="160">
        <v>0</v>
      </c>
    </row>
    <row r="159" spans="1:25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160">
        <v>0</v>
      </c>
      <c r="R159" s="160">
        <v>0</v>
      </c>
      <c r="S159" s="160">
        <v>0</v>
      </c>
      <c r="T159" s="194">
        <v>0</v>
      </c>
      <c r="U159" s="194">
        <v>0</v>
      </c>
      <c r="V159" s="160">
        <v>0</v>
      </c>
      <c r="W159" s="160">
        <v>0</v>
      </c>
      <c r="X159" s="160">
        <v>0</v>
      </c>
      <c r="Y159" s="160">
        <v>0</v>
      </c>
    </row>
    <row r="160" spans="1:25" x14ac:dyDescent="0.2">
      <c r="A160" s="139" t="s">
        <v>383</v>
      </c>
      <c r="B160" s="139">
        <v>2</v>
      </c>
      <c r="C160" s="139">
        <v>2</v>
      </c>
      <c r="D160" s="139">
        <v>0</v>
      </c>
      <c r="E160" s="139">
        <v>0</v>
      </c>
      <c r="F160" s="139">
        <v>0</v>
      </c>
      <c r="G160" s="139">
        <v>0</v>
      </c>
      <c r="H160" s="139">
        <v>0</v>
      </c>
      <c r="I160" s="145"/>
      <c r="J160" s="141" t="s">
        <v>382</v>
      </c>
      <c r="K160" s="141"/>
      <c r="L160" s="141"/>
      <c r="M160" s="141"/>
      <c r="N160" s="141"/>
      <c r="O160" s="141"/>
      <c r="P160" s="164"/>
      <c r="Q160" s="143">
        <v>130</v>
      </c>
      <c r="R160" s="143">
        <v>0</v>
      </c>
      <c r="S160" s="143">
        <v>0</v>
      </c>
      <c r="T160" s="196">
        <v>-130</v>
      </c>
      <c r="U160" s="196">
        <v>0</v>
      </c>
      <c r="V160" s="143">
        <v>0</v>
      </c>
      <c r="W160" s="143">
        <v>0</v>
      </c>
      <c r="X160" s="143">
        <v>0</v>
      </c>
      <c r="Y160" s="143">
        <v>0</v>
      </c>
    </row>
    <row r="161" spans="1:25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160">
        <v>0</v>
      </c>
      <c r="R161" s="160">
        <v>0</v>
      </c>
      <c r="S161" s="160">
        <v>0</v>
      </c>
      <c r="T161" s="194">
        <v>0</v>
      </c>
      <c r="U161" s="194">
        <v>0</v>
      </c>
      <c r="V161" s="160">
        <v>0</v>
      </c>
      <c r="W161" s="160">
        <v>0</v>
      </c>
      <c r="X161" s="160">
        <v>0</v>
      </c>
      <c r="Y161" s="160">
        <v>0</v>
      </c>
    </row>
    <row r="162" spans="1:25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160">
        <v>0</v>
      </c>
      <c r="R162" s="160">
        <v>0</v>
      </c>
      <c r="S162" s="160">
        <v>0</v>
      </c>
      <c r="T162" s="194">
        <v>0</v>
      </c>
      <c r="U162" s="194">
        <v>0</v>
      </c>
      <c r="V162" s="160">
        <v>0</v>
      </c>
      <c r="W162" s="160">
        <v>0</v>
      </c>
      <c r="X162" s="160">
        <v>0</v>
      </c>
      <c r="Y162" s="160">
        <v>0</v>
      </c>
    </row>
    <row r="163" spans="1:25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160">
        <v>0</v>
      </c>
      <c r="R163" s="160">
        <v>0</v>
      </c>
      <c r="S163" s="160">
        <v>0</v>
      </c>
      <c r="T163" s="194">
        <v>0</v>
      </c>
      <c r="U163" s="194">
        <v>0</v>
      </c>
      <c r="V163" s="160">
        <v>0</v>
      </c>
      <c r="W163" s="160">
        <v>0</v>
      </c>
      <c r="X163" s="160">
        <v>0</v>
      </c>
      <c r="Y163" s="160">
        <v>0</v>
      </c>
    </row>
    <row r="164" spans="1:25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165"/>
      <c r="M164" s="15"/>
      <c r="N164" s="7"/>
      <c r="O164" s="7"/>
      <c r="P164" s="13"/>
      <c r="Q164" s="160">
        <v>0</v>
      </c>
      <c r="R164" s="160">
        <v>0</v>
      </c>
      <c r="S164" s="160">
        <v>0</v>
      </c>
      <c r="T164" s="194">
        <v>0</v>
      </c>
      <c r="U164" s="194">
        <v>0</v>
      </c>
      <c r="V164" s="160">
        <v>0</v>
      </c>
      <c r="W164" s="160">
        <v>0</v>
      </c>
      <c r="X164" s="160">
        <v>0</v>
      </c>
      <c r="Y164" s="160">
        <v>0</v>
      </c>
    </row>
    <row r="165" spans="1:25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160">
        <v>0</v>
      </c>
      <c r="R165" s="160">
        <v>0</v>
      </c>
      <c r="S165" s="160">
        <v>0</v>
      </c>
      <c r="T165" s="194">
        <v>0</v>
      </c>
      <c r="U165" s="194">
        <v>0</v>
      </c>
      <c r="V165" s="160">
        <v>0</v>
      </c>
      <c r="W165" s="160">
        <v>0</v>
      </c>
      <c r="X165" s="160">
        <v>0</v>
      </c>
      <c r="Y165" s="160">
        <v>0</v>
      </c>
    </row>
    <row r="166" spans="1:25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160">
        <v>130</v>
      </c>
      <c r="R166" s="160">
        <v>0</v>
      </c>
      <c r="S166" s="160">
        <v>0</v>
      </c>
      <c r="T166" s="194">
        <v>-130</v>
      </c>
      <c r="U166" s="194">
        <v>0</v>
      </c>
      <c r="V166" s="160">
        <v>0</v>
      </c>
      <c r="W166" s="160">
        <v>0</v>
      </c>
      <c r="X166" s="160">
        <v>0</v>
      </c>
      <c r="Y166" s="160">
        <v>0</v>
      </c>
    </row>
    <row r="167" spans="1:25" x14ac:dyDescent="0.2">
      <c r="A167" s="139" t="s">
        <v>369</v>
      </c>
      <c r="B167" s="139">
        <v>2</v>
      </c>
      <c r="C167" s="139">
        <v>4</v>
      </c>
      <c r="D167" s="139">
        <v>1</v>
      </c>
      <c r="E167" s="139">
        <v>0</v>
      </c>
      <c r="F167" s="139">
        <v>0</v>
      </c>
      <c r="G167" s="139">
        <v>0</v>
      </c>
      <c r="H167" s="139">
        <v>0</v>
      </c>
      <c r="I167" s="145"/>
      <c r="J167" s="141" t="s">
        <v>368</v>
      </c>
      <c r="K167" s="141"/>
      <c r="L167" s="141"/>
      <c r="M167" s="141"/>
      <c r="N167" s="141"/>
      <c r="O167" s="166"/>
      <c r="P167" s="142"/>
      <c r="Q167" s="143">
        <v>0</v>
      </c>
      <c r="R167" s="143">
        <v>0</v>
      </c>
      <c r="S167" s="143">
        <v>0</v>
      </c>
      <c r="T167" s="196">
        <v>0</v>
      </c>
      <c r="U167" s="196">
        <v>0</v>
      </c>
      <c r="V167" s="143">
        <v>0</v>
      </c>
      <c r="W167" s="143">
        <v>0</v>
      </c>
      <c r="X167" s="143">
        <v>0</v>
      </c>
      <c r="Y167" s="143">
        <v>0</v>
      </c>
    </row>
    <row r="168" spans="1:25" x14ac:dyDescent="0.2">
      <c r="A168" s="144" t="s">
        <v>367</v>
      </c>
      <c r="B168" s="144">
        <v>2</v>
      </c>
      <c r="C168" s="144">
        <v>4</v>
      </c>
      <c r="D168" s="144">
        <v>1</v>
      </c>
      <c r="E168" s="144">
        <v>1</v>
      </c>
      <c r="F168" s="144">
        <v>0</v>
      </c>
      <c r="G168" s="144">
        <v>0</v>
      </c>
      <c r="H168" s="144">
        <v>0</v>
      </c>
      <c r="I168" s="145"/>
      <c r="J168" s="146"/>
      <c r="K168" s="146" t="s">
        <v>366</v>
      </c>
      <c r="L168" s="146"/>
      <c r="M168" s="146"/>
      <c r="N168" s="146"/>
      <c r="O168" s="149"/>
      <c r="P168" s="147"/>
      <c r="Q168" s="148">
        <v>0</v>
      </c>
      <c r="R168" s="148">
        <v>0</v>
      </c>
      <c r="S168" s="148">
        <v>0</v>
      </c>
      <c r="T168" s="197">
        <v>0</v>
      </c>
      <c r="U168" s="197">
        <v>0</v>
      </c>
      <c r="V168" s="148">
        <v>0</v>
      </c>
      <c r="W168" s="148">
        <v>0</v>
      </c>
      <c r="X168" s="148">
        <v>0</v>
      </c>
      <c r="Y168" s="148">
        <v>0</v>
      </c>
    </row>
    <row r="169" spans="1:25" x14ac:dyDescent="0.2">
      <c r="A169" s="144" t="s">
        <v>365</v>
      </c>
      <c r="B169" s="144">
        <v>2</v>
      </c>
      <c r="C169" s="144">
        <v>4</v>
      </c>
      <c r="D169" s="144">
        <v>1</v>
      </c>
      <c r="E169" s="144">
        <v>1</v>
      </c>
      <c r="F169" s="144">
        <v>1</v>
      </c>
      <c r="G169" s="144">
        <v>0</v>
      </c>
      <c r="H169" s="144">
        <v>0</v>
      </c>
      <c r="I169" s="145"/>
      <c r="J169" s="146"/>
      <c r="K169" s="146"/>
      <c r="L169" s="146" t="s">
        <v>364</v>
      </c>
      <c r="M169" s="146"/>
      <c r="N169" s="146"/>
      <c r="O169" s="149"/>
      <c r="P169" s="147"/>
      <c r="Q169" s="148">
        <v>0</v>
      </c>
      <c r="R169" s="148">
        <v>0</v>
      </c>
      <c r="S169" s="148">
        <v>0</v>
      </c>
      <c r="T169" s="197">
        <v>0</v>
      </c>
      <c r="U169" s="197">
        <v>0</v>
      </c>
      <c r="V169" s="148">
        <v>0</v>
      </c>
      <c r="W169" s="148">
        <v>0</v>
      </c>
      <c r="X169" s="148">
        <v>0</v>
      </c>
      <c r="Y169" s="148">
        <v>0</v>
      </c>
    </row>
    <row r="170" spans="1:25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160">
        <v>0</v>
      </c>
      <c r="R170" s="160">
        <v>0</v>
      </c>
      <c r="S170" s="160">
        <v>0</v>
      </c>
      <c r="T170" s="194">
        <v>0</v>
      </c>
      <c r="U170" s="194">
        <v>0</v>
      </c>
      <c r="V170" s="160">
        <v>0</v>
      </c>
      <c r="W170" s="160">
        <v>0</v>
      </c>
      <c r="X170" s="160">
        <v>0</v>
      </c>
      <c r="Y170" s="160">
        <v>0</v>
      </c>
    </row>
    <row r="171" spans="1:25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160">
        <v>0</v>
      </c>
      <c r="R171" s="160">
        <v>0</v>
      </c>
      <c r="S171" s="160">
        <v>0</v>
      </c>
      <c r="T171" s="194">
        <v>0</v>
      </c>
      <c r="U171" s="194">
        <v>0</v>
      </c>
      <c r="V171" s="160">
        <v>0</v>
      </c>
      <c r="W171" s="160">
        <v>0</v>
      </c>
      <c r="X171" s="160">
        <v>0</v>
      </c>
      <c r="Y171" s="160">
        <v>0</v>
      </c>
    </row>
    <row r="172" spans="1:25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160">
        <v>0</v>
      </c>
      <c r="R172" s="160">
        <v>0</v>
      </c>
      <c r="S172" s="160">
        <v>0</v>
      </c>
      <c r="T172" s="194">
        <v>0</v>
      </c>
      <c r="U172" s="194">
        <v>0</v>
      </c>
      <c r="V172" s="160">
        <v>0</v>
      </c>
      <c r="W172" s="160">
        <v>0</v>
      </c>
      <c r="X172" s="160">
        <v>0</v>
      </c>
      <c r="Y172" s="160">
        <v>0</v>
      </c>
    </row>
    <row r="173" spans="1:25" x14ac:dyDescent="0.2">
      <c r="A173" s="144" t="s">
        <v>357</v>
      </c>
      <c r="B173" s="144">
        <v>2</v>
      </c>
      <c r="C173" s="144">
        <v>4</v>
      </c>
      <c r="D173" s="144">
        <v>1</v>
      </c>
      <c r="E173" s="144">
        <v>1</v>
      </c>
      <c r="F173" s="144">
        <v>2</v>
      </c>
      <c r="G173" s="144">
        <v>0</v>
      </c>
      <c r="H173" s="144">
        <v>0</v>
      </c>
      <c r="I173" s="145"/>
      <c r="J173" s="146"/>
      <c r="K173" s="149"/>
      <c r="L173" s="146" t="s">
        <v>356</v>
      </c>
      <c r="M173" s="146"/>
      <c r="N173" s="146"/>
      <c r="O173" s="146"/>
      <c r="P173" s="167"/>
      <c r="Q173" s="148">
        <v>0</v>
      </c>
      <c r="R173" s="148">
        <v>0</v>
      </c>
      <c r="S173" s="148">
        <v>0</v>
      </c>
      <c r="T173" s="197">
        <v>0</v>
      </c>
      <c r="U173" s="197">
        <v>0</v>
      </c>
      <c r="V173" s="148">
        <v>0</v>
      </c>
      <c r="W173" s="148">
        <v>0</v>
      </c>
      <c r="X173" s="148">
        <v>0</v>
      </c>
      <c r="Y173" s="148">
        <v>0</v>
      </c>
    </row>
    <row r="174" spans="1:25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5">
        <v>0</v>
      </c>
      <c r="R174" s="5">
        <v>0</v>
      </c>
      <c r="S174" s="5">
        <v>0</v>
      </c>
      <c r="T174" s="189">
        <v>0</v>
      </c>
      <c r="U174" s="189">
        <v>0</v>
      </c>
      <c r="V174" s="5">
        <v>0</v>
      </c>
      <c r="W174" s="5">
        <v>0</v>
      </c>
      <c r="X174" s="5">
        <v>0</v>
      </c>
      <c r="Y174" s="5">
        <v>0</v>
      </c>
    </row>
    <row r="175" spans="1:25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5">
        <v>0</v>
      </c>
      <c r="R175" s="5">
        <v>0</v>
      </c>
      <c r="S175" s="5">
        <v>0</v>
      </c>
      <c r="T175" s="189">
        <v>0</v>
      </c>
      <c r="U175" s="189">
        <v>0</v>
      </c>
      <c r="V175" s="5">
        <v>0</v>
      </c>
      <c r="W175" s="5">
        <v>0</v>
      </c>
      <c r="X175" s="5">
        <v>0</v>
      </c>
      <c r="Y175" s="5">
        <v>0</v>
      </c>
    </row>
    <row r="176" spans="1:25" x14ac:dyDescent="0.2">
      <c r="A176" s="144" t="s">
        <v>351</v>
      </c>
      <c r="B176" s="144">
        <v>2</v>
      </c>
      <c r="C176" s="144">
        <v>4</v>
      </c>
      <c r="D176" s="144">
        <v>1</v>
      </c>
      <c r="E176" s="144">
        <v>1</v>
      </c>
      <c r="F176" s="144">
        <v>3</v>
      </c>
      <c r="G176" s="144">
        <v>0</v>
      </c>
      <c r="H176" s="144">
        <v>0</v>
      </c>
      <c r="I176" s="145"/>
      <c r="J176" s="146"/>
      <c r="K176" s="149"/>
      <c r="L176" s="146" t="s">
        <v>350</v>
      </c>
      <c r="M176" s="146"/>
      <c r="N176" s="146"/>
      <c r="O176" s="146"/>
      <c r="P176" s="167"/>
      <c r="Q176" s="148">
        <v>0</v>
      </c>
      <c r="R176" s="148">
        <v>0</v>
      </c>
      <c r="S176" s="148">
        <v>0</v>
      </c>
      <c r="T176" s="197">
        <v>0</v>
      </c>
      <c r="U176" s="197">
        <v>0</v>
      </c>
      <c r="V176" s="148">
        <v>0</v>
      </c>
      <c r="W176" s="148">
        <v>0</v>
      </c>
      <c r="X176" s="148">
        <v>0</v>
      </c>
      <c r="Y176" s="148">
        <v>0</v>
      </c>
    </row>
    <row r="177" spans="1:25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5">
        <v>0</v>
      </c>
      <c r="R177" s="5">
        <v>0</v>
      </c>
      <c r="S177" s="5">
        <v>0</v>
      </c>
      <c r="T177" s="189">
        <v>0</v>
      </c>
      <c r="U177" s="189">
        <v>0</v>
      </c>
      <c r="V177" s="5">
        <v>0</v>
      </c>
      <c r="W177" s="5">
        <v>0</v>
      </c>
      <c r="X177" s="5">
        <v>0</v>
      </c>
      <c r="Y177" s="5">
        <v>0</v>
      </c>
    </row>
    <row r="178" spans="1:25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5">
        <v>0</v>
      </c>
      <c r="R178" s="5">
        <v>0</v>
      </c>
      <c r="S178" s="5">
        <v>0</v>
      </c>
      <c r="T178" s="189">
        <v>0</v>
      </c>
      <c r="U178" s="189">
        <v>0</v>
      </c>
      <c r="V178" s="5">
        <v>0</v>
      </c>
      <c r="W178" s="5">
        <v>0</v>
      </c>
      <c r="X178" s="5">
        <v>0</v>
      </c>
      <c r="Y178" s="5">
        <v>0</v>
      </c>
    </row>
    <row r="179" spans="1:25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5">
        <v>0</v>
      </c>
      <c r="R179" s="5">
        <v>0</v>
      </c>
      <c r="S179" s="5">
        <v>0</v>
      </c>
      <c r="T179" s="189">
        <v>0</v>
      </c>
      <c r="U179" s="189">
        <v>0</v>
      </c>
      <c r="V179" s="5">
        <v>0</v>
      </c>
      <c r="W179" s="5">
        <v>0</v>
      </c>
      <c r="X179" s="5">
        <v>0</v>
      </c>
      <c r="Y179" s="5">
        <v>0</v>
      </c>
    </row>
    <row r="180" spans="1:25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9">
        <v>0</v>
      </c>
      <c r="S180" s="9">
        <v>0</v>
      </c>
      <c r="T180" s="188">
        <v>0</v>
      </c>
      <c r="U180" s="188">
        <v>0</v>
      </c>
      <c r="V180" s="9">
        <v>0</v>
      </c>
      <c r="W180" s="9">
        <v>0</v>
      </c>
      <c r="X180" s="9">
        <v>0</v>
      </c>
      <c r="Y180" s="9">
        <v>0</v>
      </c>
    </row>
    <row r="181" spans="1:25" x14ac:dyDescent="0.2">
      <c r="A181" s="139" t="s">
        <v>341</v>
      </c>
      <c r="B181" s="139">
        <v>2</v>
      </c>
      <c r="C181" s="139">
        <v>3</v>
      </c>
      <c r="D181" s="139">
        <v>3</v>
      </c>
      <c r="E181" s="139">
        <v>0</v>
      </c>
      <c r="F181" s="139">
        <v>0</v>
      </c>
      <c r="G181" s="139">
        <v>0</v>
      </c>
      <c r="H181" s="139">
        <v>0</v>
      </c>
      <c r="I181" s="145"/>
      <c r="J181" s="168" t="s">
        <v>340</v>
      </c>
      <c r="K181" s="149"/>
      <c r="L181" s="169"/>
      <c r="M181" s="169"/>
      <c r="N181" s="169"/>
      <c r="O181" s="169"/>
      <c r="P181" s="147"/>
      <c r="Q181" s="143">
        <v>0</v>
      </c>
      <c r="R181" s="143">
        <v>0</v>
      </c>
      <c r="S181" s="143">
        <v>0</v>
      </c>
      <c r="T181" s="196">
        <v>0</v>
      </c>
      <c r="U181" s="196">
        <v>0</v>
      </c>
      <c r="V181" s="143">
        <v>0</v>
      </c>
      <c r="W181" s="143">
        <v>0</v>
      </c>
      <c r="X181" s="143">
        <v>0</v>
      </c>
      <c r="Y181" s="143">
        <v>0</v>
      </c>
    </row>
    <row r="182" spans="1:25" x14ac:dyDescent="0.2">
      <c r="A182" s="144" t="s">
        <v>339</v>
      </c>
      <c r="B182" s="144">
        <v>2</v>
      </c>
      <c r="C182" s="144">
        <v>3</v>
      </c>
      <c r="D182" s="144">
        <v>3</v>
      </c>
      <c r="E182" s="144">
        <v>1</v>
      </c>
      <c r="F182" s="144">
        <v>0</v>
      </c>
      <c r="G182" s="144">
        <v>0</v>
      </c>
      <c r="H182" s="144">
        <v>0</v>
      </c>
      <c r="I182" s="145"/>
      <c r="J182" s="146"/>
      <c r="K182" s="146" t="s">
        <v>338</v>
      </c>
      <c r="L182" s="149"/>
      <c r="M182" s="146"/>
      <c r="N182" s="146"/>
      <c r="O182" s="146"/>
      <c r="P182" s="147"/>
      <c r="Q182" s="148">
        <v>0</v>
      </c>
      <c r="R182" s="148">
        <v>0</v>
      </c>
      <c r="S182" s="148">
        <v>0</v>
      </c>
      <c r="T182" s="197">
        <v>0</v>
      </c>
      <c r="U182" s="197">
        <v>0</v>
      </c>
      <c r="V182" s="148">
        <v>0</v>
      </c>
      <c r="W182" s="148">
        <v>0</v>
      </c>
      <c r="X182" s="148">
        <v>0</v>
      </c>
      <c r="Y182" s="148">
        <v>0</v>
      </c>
    </row>
    <row r="183" spans="1:25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5">
        <v>0</v>
      </c>
      <c r="R183" s="5">
        <v>0</v>
      </c>
      <c r="S183" s="5">
        <v>0</v>
      </c>
      <c r="T183" s="189">
        <v>0</v>
      </c>
      <c r="U183" s="189">
        <v>0</v>
      </c>
      <c r="V183" s="5">
        <v>0</v>
      </c>
      <c r="W183" s="5">
        <v>0</v>
      </c>
      <c r="X183" s="5">
        <v>0</v>
      </c>
      <c r="Y183" s="5">
        <v>0</v>
      </c>
    </row>
    <row r="184" spans="1:25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5">
        <v>0</v>
      </c>
      <c r="R184" s="5">
        <v>0</v>
      </c>
      <c r="S184" s="5">
        <v>0</v>
      </c>
      <c r="T184" s="189">
        <v>0</v>
      </c>
      <c r="U184" s="189">
        <v>0</v>
      </c>
      <c r="V184" s="5">
        <v>0</v>
      </c>
      <c r="W184" s="5">
        <v>0</v>
      </c>
      <c r="X184" s="5">
        <v>0</v>
      </c>
      <c r="Y184" s="5">
        <v>0</v>
      </c>
    </row>
    <row r="185" spans="1:25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5">
        <v>0</v>
      </c>
      <c r="R185" s="5">
        <v>0</v>
      </c>
      <c r="S185" s="5">
        <v>0</v>
      </c>
      <c r="T185" s="189">
        <v>0</v>
      </c>
      <c r="U185" s="189">
        <v>0</v>
      </c>
      <c r="V185" s="5">
        <v>0</v>
      </c>
      <c r="W185" s="5">
        <v>0</v>
      </c>
      <c r="X185" s="5">
        <v>0</v>
      </c>
      <c r="Y185" s="5">
        <v>0</v>
      </c>
    </row>
    <row r="186" spans="1:25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5">
        <v>0</v>
      </c>
      <c r="R186" s="5">
        <v>0</v>
      </c>
      <c r="S186" s="5">
        <v>0</v>
      </c>
      <c r="T186" s="189">
        <v>0</v>
      </c>
      <c r="U186" s="189">
        <v>0</v>
      </c>
      <c r="V186" s="5">
        <v>0</v>
      </c>
      <c r="W186" s="5">
        <v>0</v>
      </c>
      <c r="X186" s="5">
        <v>0</v>
      </c>
      <c r="Y186" s="5">
        <v>0</v>
      </c>
    </row>
    <row r="187" spans="1:25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5">
        <v>0</v>
      </c>
      <c r="R187" s="5">
        <v>0</v>
      </c>
      <c r="S187" s="5">
        <v>0</v>
      </c>
      <c r="T187" s="189">
        <v>0</v>
      </c>
      <c r="U187" s="189">
        <v>0</v>
      </c>
      <c r="V187" s="5">
        <v>0</v>
      </c>
      <c r="W187" s="5">
        <v>0</v>
      </c>
      <c r="X187" s="5">
        <v>0</v>
      </c>
      <c r="Y187" s="5">
        <v>0</v>
      </c>
    </row>
    <row r="188" spans="1:25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5">
        <v>0</v>
      </c>
      <c r="R188" s="5">
        <v>0</v>
      </c>
      <c r="S188" s="5">
        <v>0</v>
      </c>
      <c r="T188" s="189">
        <v>0</v>
      </c>
      <c r="U188" s="189">
        <v>0</v>
      </c>
      <c r="V188" s="5">
        <v>0</v>
      </c>
      <c r="W188" s="5">
        <v>0</v>
      </c>
      <c r="X188" s="5">
        <v>0</v>
      </c>
      <c r="Y188" s="5">
        <v>0</v>
      </c>
    </row>
    <row r="189" spans="1:25" x14ac:dyDescent="0.2">
      <c r="A189" s="144" t="s">
        <v>329</v>
      </c>
      <c r="B189" s="144">
        <v>2</v>
      </c>
      <c r="C189" s="144">
        <v>3</v>
      </c>
      <c r="D189" s="144">
        <v>3</v>
      </c>
      <c r="E189" s="144">
        <v>1</v>
      </c>
      <c r="F189" s="144">
        <v>8</v>
      </c>
      <c r="G189" s="144">
        <v>0</v>
      </c>
      <c r="H189" s="144">
        <v>0</v>
      </c>
      <c r="I189" s="145"/>
      <c r="J189" s="146"/>
      <c r="K189" s="169"/>
      <c r="L189" s="146" t="s">
        <v>325</v>
      </c>
      <c r="M189" s="149"/>
      <c r="N189" s="146"/>
      <c r="O189" s="146"/>
      <c r="P189" s="147"/>
      <c r="Q189" s="148">
        <v>0</v>
      </c>
      <c r="R189" s="148">
        <v>0</v>
      </c>
      <c r="S189" s="148">
        <v>0</v>
      </c>
      <c r="T189" s="197">
        <v>0</v>
      </c>
      <c r="U189" s="197">
        <v>0</v>
      </c>
      <c r="V189" s="148">
        <v>0</v>
      </c>
      <c r="W189" s="148">
        <v>0</v>
      </c>
      <c r="X189" s="148">
        <v>0</v>
      </c>
      <c r="Y189" s="148">
        <v>0</v>
      </c>
    </row>
    <row r="190" spans="1:25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5">
        <v>0</v>
      </c>
      <c r="R190" s="5">
        <v>0</v>
      </c>
      <c r="S190" s="5">
        <v>0</v>
      </c>
      <c r="T190" s="189">
        <v>0</v>
      </c>
      <c r="U190" s="189">
        <v>0</v>
      </c>
      <c r="V190" s="5">
        <v>0</v>
      </c>
      <c r="W190" s="5">
        <v>0</v>
      </c>
      <c r="X190" s="5">
        <v>0</v>
      </c>
      <c r="Y190" s="5">
        <v>0</v>
      </c>
    </row>
    <row r="191" spans="1:25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5">
        <v>0</v>
      </c>
      <c r="R191" s="5">
        <v>0</v>
      </c>
      <c r="S191" s="5">
        <v>0</v>
      </c>
      <c r="T191" s="189">
        <v>0</v>
      </c>
      <c r="U191" s="189">
        <v>0</v>
      </c>
      <c r="V191" s="5">
        <v>0</v>
      </c>
      <c r="W191" s="5">
        <v>0</v>
      </c>
      <c r="X191" s="5">
        <v>0</v>
      </c>
      <c r="Y191" s="5">
        <v>0</v>
      </c>
    </row>
    <row r="192" spans="1:25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5">
        <v>0</v>
      </c>
      <c r="R192" s="5">
        <v>0</v>
      </c>
      <c r="S192" s="5">
        <v>0</v>
      </c>
      <c r="T192" s="189">
        <v>0</v>
      </c>
      <c r="U192" s="189">
        <v>0</v>
      </c>
      <c r="V192" s="5">
        <v>0</v>
      </c>
      <c r="W192" s="5">
        <v>0</v>
      </c>
      <c r="X192" s="5">
        <v>0</v>
      </c>
      <c r="Y192" s="5">
        <v>0</v>
      </c>
    </row>
    <row r="193" spans="1:25" x14ac:dyDescent="0.2">
      <c r="A193" s="144" t="s">
        <v>324</v>
      </c>
      <c r="B193" s="144">
        <v>2</v>
      </c>
      <c r="C193" s="144">
        <v>3</v>
      </c>
      <c r="D193" s="144">
        <v>3</v>
      </c>
      <c r="E193" s="144">
        <v>2</v>
      </c>
      <c r="F193" s="144">
        <v>0</v>
      </c>
      <c r="G193" s="144">
        <v>0</v>
      </c>
      <c r="H193" s="144">
        <v>0</v>
      </c>
      <c r="I193" s="145"/>
      <c r="J193" s="146"/>
      <c r="K193" s="146" t="s">
        <v>323</v>
      </c>
      <c r="L193" s="149"/>
      <c r="M193" s="146"/>
      <c r="N193" s="146"/>
      <c r="O193" s="146"/>
      <c r="P193" s="147"/>
      <c r="Q193" s="148">
        <v>0</v>
      </c>
      <c r="R193" s="148">
        <v>0</v>
      </c>
      <c r="S193" s="148">
        <v>0</v>
      </c>
      <c r="T193" s="197">
        <v>0</v>
      </c>
      <c r="U193" s="197">
        <v>0</v>
      </c>
      <c r="V193" s="148">
        <v>0</v>
      </c>
      <c r="W193" s="148">
        <v>0</v>
      </c>
      <c r="X193" s="148">
        <v>0</v>
      </c>
      <c r="Y193" s="148">
        <v>0</v>
      </c>
    </row>
    <row r="194" spans="1:25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5">
        <v>0</v>
      </c>
      <c r="R194" s="5">
        <v>0</v>
      </c>
      <c r="S194" s="5">
        <v>0</v>
      </c>
      <c r="T194" s="189">
        <v>0</v>
      </c>
      <c r="U194" s="189">
        <v>0</v>
      </c>
      <c r="V194" s="5">
        <v>0</v>
      </c>
      <c r="W194" s="5">
        <v>0</v>
      </c>
      <c r="X194" s="5">
        <v>0</v>
      </c>
      <c r="Y194" s="5">
        <v>0</v>
      </c>
    </row>
    <row r="195" spans="1:25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5">
        <v>0</v>
      </c>
      <c r="R195" s="5">
        <v>0</v>
      </c>
      <c r="S195" s="5">
        <v>0</v>
      </c>
      <c r="T195" s="189">
        <v>0</v>
      </c>
      <c r="U195" s="189">
        <v>0</v>
      </c>
      <c r="V195" s="5">
        <v>0</v>
      </c>
      <c r="W195" s="5">
        <v>0</v>
      </c>
      <c r="X195" s="5">
        <v>0</v>
      </c>
      <c r="Y195" s="5">
        <v>0</v>
      </c>
    </row>
    <row r="196" spans="1:25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5">
        <v>0</v>
      </c>
      <c r="R196" s="5">
        <v>0</v>
      </c>
      <c r="S196" s="5">
        <v>0</v>
      </c>
      <c r="T196" s="189">
        <v>0</v>
      </c>
      <c r="U196" s="189">
        <v>0</v>
      </c>
      <c r="V196" s="5">
        <v>0</v>
      </c>
      <c r="W196" s="5">
        <v>0</v>
      </c>
      <c r="X196" s="5">
        <v>0</v>
      </c>
      <c r="Y196" s="5">
        <v>0</v>
      </c>
    </row>
    <row r="197" spans="1:25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5">
        <v>0</v>
      </c>
      <c r="R197" s="5">
        <v>0</v>
      </c>
      <c r="S197" s="5">
        <v>0</v>
      </c>
      <c r="T197" s="189">
        <v>0</v>
      </c>
      <c r="U197" s="189">
        <v>0</v>
      </c>
      <c r="V197" s="5">
        <v>0</v>
      </c>
      <c r="W197" s="5">
        <v>0</v>
      </c>
      <c r="X197" s="5">
        <v>0</v>
      </c>
      <c r="Y197" s="5">
        <v>0</v>
      </c>
    </row>
    <row r="198" spans="1:25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5">
        <v>0</v>
      </c>
      <c r="R198" s="5">
        <v>0</v>
      </c>
      <c r="S198" s="5">
        <v>0</v>
      </c>
      <c r="T198" s="189">
        <v>0</v>
      </c>
      <c r="U198" s="189">
        <v>0</v>
      </c>
      <c r="V198" s="5">
        <v>0</v>
      </c>
      <c r="W198" s="5">
        <v>0</v>
      </c>
      <c r="X198" s="5">
        <v>0</v>
      </c>
      <c r="Y198" s="5">
        <v>0</v>
      </c>
    </row>
    <row r="199" spans="1:25" x14ac:dyDescent="0.2">
      <c r="A199" s="144" t="s">
        <v>312</v>
      </c>
      <c r="B199" s="144">
        <v>2</v>
      </c>
      <c r="C199" s="144">
        <v>3</v>
      </c>
      <c r="D199" s="144">
        <v>3</v>
      </c>
      <c r="E199" s="144">
        <v>2</v>
      </c>
      <c r="F199" s="144">
        <v>7</v>
      </c>
      <c r="G199" s="144">
        <v>0</v>
      </c>
      <c r="H199" s="144">
        <v>0</v>
      </c>
      <c r="I199" s="145"/>
      <c r="J199" s="146"/>
      <c r="K199" s="169"/>
      <c r="L199" s="146" t="s">
        <v>306</v>
      </c>
      <c r="M199" s="149"/>
      <c r="N199" s="146"/>
      <c r="O199" s="169"/>
      <c r="P199" s="147"/>
      <c r="Q199" s="148">
        <v>0</v>
      </c>
      <c r="R199" s="148">
        <v>0</v>
      </c>
      <c r="S199" s="148">
        <v>0</v>
      </c>
      <c r="T199" s="197">
        <v>0</v>
      </c>
      <c r="U199" s="197">
        <v>0</v>
      </c>
      <c r="V199" s="148">
        <v>0</v>
      </c>
      <c r="W199" s="148">
        <v>0</v>
      </c>
      <c r="X199" s="148">
        <v>0</v>
      </c>
      <c r="Y199" s="148">
        <v>0</v>
      </c>
    </row>
    <row r="200" spans="1:25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5">
        <v>0</v>
      </c>
      <c r="R200" s="5">
        <v>0</v>
      </c>
      <c r="S200" s="5">
        <v>0</v>
      </c>
      <c r="T200" s="189">
        <v>0</v>
      </c>
      <c r="U200" s="189">
        <v>0</v>
      </c>
      <c r="V200" s="5">
        <v>0</v>
      </c>
      <c r="W200" s="5">
        <v>0</v>
      </c>
      <c r="X200" s="5">
        <v>0</v>
      </c>
      <c r="Y200" s="5">
        <v>0</v>
      </c>
    </row>
    <row r="201" spans="1:25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5">
        <v>0</v>
      </c>
      <c r="R201" s="5">
        <v>0</v>
      </c>
      <c r="S201" s="5">
        <v>0</v>
      </c>
      <c r="T201" s="189">
        <v>0</v>
      </c>
      <c r="U201" s="189">
        <v>0</v>
      </c>
      <c r="V201" s="5">
        <v>0</v>
      </c>
      <c r="W201" s="5">
        <v>0</v>
      </c>
      <c r="X201" s="5">
        <v>0</v>
      </c>
      <c r="Y201" s="5">
        <v>0</v>
      </c>
    </row>
    <row r="202" spans="1:25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5">
        <v>0</v>
      </c>
      <c r="R202" s="5">
        <v>0</v>
      </c>
      <c r="S202" s="5">
        <v>0</v>
      </c>
      <c r="T202" s="189">
        <v>0</v>
      </c>
      <c r="U202" s="189">
        <v>0</v>
      </c>
      <c r="V202" s="5">
        <v>0</v>
      </c>
      <c r="W202" s="5">
        <v>0</v>
      </c>
      <c r="X202" s="5">
        <v>0</v>
      </c>
      <c r="Y202" s="5">
        <v>0</v>
      </c>
    </row>
    <row r="203" spans="1:25" x14ac:dyDescent="0.2">
      <c r="A203" s="139" t="s">
        <v>305</v>
      </c>
      <c r="B203" s="139">
        <v>2</v>
      </c>
      <c r="C203" s="139">
        <v>3</v>
      </c>
      <c r="D203" s="139">
        <v>4</v>
      </c>
      <c r="E203" s="139">
        <v>0</v>
      </c>
      <c r="F203" s="139">
        <v>0</v>
      </c>
      <c r="G203" s="139">
        <v>0</v>
      </c>
      <c r="H203" s="139">
        <v>0</v>
      </c>
      <c r="I203" s="145"/>
      <c r="J203" s="168" t="s">
        <v>304</v>
      </c>
      <c r="K203" s="166"/>
      <c r="L203" s="170"/>
      <c r="M203" s="170"/>
      <c r="N203" s="170"/>
      <c r="O203" s="170"/>
      <c r="P203" s="142"/>
      <c r="Q203" s="143">
        <v>1500</v>
      </c>
      <c r="R203" s="143">
        <v>13538</v>
      </c>
      <c r="S203" s="143">
        <v>18847</v>
      </c>
      <c r="T203" s="196">
        <v>20675</v>
      </c>
      <c r="U203" s="196">
        <v>18300</v>
      </c>
      <c r="V203" s="143">
        <v>9300</v>
      </c>
      <c r="W203" s="143">
        <v>7500</v>
      </c>
      <c r="X203" s="143">
        <v>59362.5</v>
      </c>
      <c r="Y203" s="143">
        <v>11925</v>
      </c>
    </row>
    <row r="204" spans="1:25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162">
        <v>1500</v>
      </c>
      <c r="R204" s="162">
        <v>13538</v>
      </c>
      <c r="S204" s="162">
        <v>18847</v>
      </c>
      <c r="T204" s="190">
        <v>20675</v>
      </c>
      <c r="U204" s="190">
        <v>18300</v>
      </c>
      <c r="V204" s="162">
        <v>9300</v>
      </c>
      <c r="W204" s="162">
        <v>7500</v>
      </c>
      <c r="X204" s="162">
        <v>59362.5</v>
      </c>
      <c r="Y204" s="162">
        <v>11925</v>
      </c>
    </row>
    <row r="205" spans="1:25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162">
        <v>0</v>
      </c>
      <c r="R205" s="162">
        <v>0</v>
      </c>
      <c r="S205" s="162">
        <v>0</v>
      </c>
      <c r="T205" s="190">
        <v>0</v>
      </c>
      <c r="U205" s="190">
        <v>0</v>
      </c>
      <c r="V205" s="162">
        <v>0</v>
      </c>
      <c r="W205" s="162">
        <v>0</v>
      </c>
      <c r="X205" s="162">
        <v>0</v>
      </c>
      <c r="Y205" s="162">
        <v>0</v>
      </c>
    </row>
    <row r="206" spans="1:25" x14ac:dyDescent="0.2">
      <c r="A206" s="139" t="s">
        <v>301</v>
      </c>
      <c r="B206" s="139">
        <v>2</v>
      </c>
      <c r="C206" s="139">
        <v>3</v>
      </c>
      <c r="D206" s="139">
        <v>5</v>
      </c>
      <c r="E206" s="139">
        <v>0</v>
      </c>
      <c r="F206" s="139">
        <v>0</v>
      </c>
      <c r="G206" s="139">
        <v>0</v>
      </c>
      <c r="H206" s="139">
        <v>0</v>
      </c>
      <c r="I206" s="145"/>
      <c r="J206" s="141" t="s">
        <v>300</v>
      </c>
      <c r="K206" s="166"/>
      <c r="L206" s="166"/>
      <c r="M206" s="166"/>
      <c r="N206" s="141"/>
      <c r="O206" s="141"/>
      <c r="P206" s="142"/>
      <c r="Q206" s="143">
        <v>23612612</v>
      </c>
      <c r="R206" s="143">
        <v>9556215</v>
      </c>
      <c r="S206" s="143">
        <v>6905701.3499999996</v>
      </c>
      <c r="T206" s="196">
        <v>27178383.329999998</v>
      </c>
      <c r="U206" s="196">
        <v>8041978.2800000003</v>
      </c>
      <c r="V206" s="143">
        <v>13515297.310000001</v>
      </c>
      <c r="W206" s="143">
        <v>12835575.66</v>
      </c>
      <c r="X206" s="143">
        <v>28322886.989999998</v>
      </c>
      <c r="Y206" s="143">
        <v>10349023.779999999</v>
      </c>
    </row>
    <row r="207" spans="1:25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23612612</v>
      </c>
      <c r="R207" s="9">
        <v>9556215</v>
      </c>
      <c r="S207" s="9">
        <v>6905701.3499999996</v>
      </c>
      <c r="T207" s="188">
        <v>27178383.329999998</v>
      </c>
      <c r="U207" s="188">
        <v>8041978.2800000003</v>
      </c>
      <c r="V207" s="9">
        <v>13515297.310000001</v>
      </c>
      <c r="W207" s="9">
        <v>12835575.66</v>
      </c>
      <c r="X207" s="9">
        <v>28322886.989999998</v>
      </c>
      <c r="Y207" s="9">
        <v>10349023.779999999</v>
      </c>
    </row>
    <row r="208" spans="1:25" x14ac:dyDescent="0.2">
      <c r="A208" s="144" t="s">
        <v>298</v>
      </c>
      <c r="B208" s="144">
        <v>2</v>
      </c>
      <c r="C208" s="144">
        <v>3</v>
      </c>
      <c r="D208" s="144">
        <v>5</v>
      </c>
      <c r="E208" s="144">
        <v>2</v>
      </c>
      <c r="F208" s="144">
        <v>0</v>
      </c>
      <c r="G208" s="144">
        <v>0</v>
      </c>
      <c r="H208" s="144">
        <v>0</v>
      </c>
      <c r="I208" s="145"/>
      <c r="J208" s="149"/>
      <c r="K208" s="146" t="s">
        <v>297</v>
      </c>
      <c r="L208" s="146"/>
      <c r="M208" s="149"/>
      <c r="N208" s="146"/>
      <c r="O208" s="146"/>
      <c r="P208" s="147"/>
      <c r="Q208" s="148">
        <v>0</v>
      </c>
      <c r="R208" s="148">
        <v>0</v>
      </c>
      <c r="S208" s="148">
        <v>0</v>
      </c>
      <c r="T208" s="197">
        <v>0</v>
      </c>
      <c r="U208" s="197">
        <v>0</v>
      </c>
      <c r="V208" s="148">
        <v>0</v>
      </c>
      <c r="W208" s="148">
        <v>0</v>
      </c>
      <c r="X208" s="148">
        <v>0</v>
      </c>
      <c r="Y208" s="148">
        <v>0</v>
      </c>
    </row>
    <row r="209" spans="1:25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9">
        <v>0</v>
      </c>
      <c r="S209" s="9">
        <v>0</v>
      </c>
      <c r="T209" s="188">
        <v>0</v>
      </c>
      <c r="U209" s="188">
        <v>0</v>
      </c>
      <c r="V209" s="9">
        <v>0</v>
      </c>
      <c r="W209" s="9">
        <v>0</v>
      </c>
      <c r="X209" s="9">
        <v>0</v>
      </c>
      <c r="Y209" s="9">
        <v>0</v>
      </c>
    </row>
    <row r="210" spans="1:25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9">
        <v>0</v>
      </c>
      <c r="S210" s="9">
        <v>0</v>
      </c>
      <c r="T210" s="188">
        <v>0</v>
      </c>
      <c r="U210" s="188">
        <v>0</v>
      </c>
      <c r="V210" s="9">
        <v>0</v>
      </c>
      <c r="W210" s="9">
        <v>0</v>
      </c>
      <c r="X210" s="9">
        <v>0</v>
      </c>
      <c r="Y210" s="9">
        <v>0</v>
      </c>
    </row>
    <row r="211" spans="1:25" x14ac:dyDescent="0.2">
      <c r="A211" s="144" t="s">
        <v>292</v>
      </c>
      <c r="B211" s="144">
        <v>2</v>
      </c>
      <c r="C211" s="144">
        <v>3</v>
      </c>
      <c r="D211" s="144">
        <v>5</v>
      </c>
      <c r="E211" s="144">
        <v>2</v>
      </c>
      <c r="F211" s="144">
        <v>4</v>
      </c>
      <c r="G211" s="144">
        <v>0</v>
      </c>
      <c r="H211" s="144">
        <v>0</v>
      </c>
      <c r="I211" s="145"/>
      <c r="J211" s="146"/>
      <c r="K211" s="146"/>
      <c r="L211" s="146" t="s">
        <v>291</v>
      </c>
      <c r="M211" s="149"/>
      <c r="N211" s="149"/>
      <c r="O211" s="146"/>
      <c r="P211" s="163"/>
      <c r="Q211" s="148">
        <v>0</v>
      </c>
      <c r="R211" s="148">
        <v>0</v>
      </c>
      <c r="S211" s="148">
        <v>0</v>
      </c>
      <c r="T211" s="197">
        <v>0</v>
      </c>
      <c r="U211" s="197">
        <v>0</v>
      </c>
      <c r="V211" s="148">
        <v>0</v>
      </c>
      <c r="W211" s="148">
        <v>0</v>
      </c>
      <c r="X211" s="148">
        <v>0</v>
      </c>
      <c r="Y211" s="148">
        <v>0</v>
      </c>
    </row>
    <row r="212" spans="1:25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162">
        <v>0</v>
      </c>
      <c r="R212" s="162">
        <v>0</v>
      </c>
      <c r="S212" s="162">
        <v>0</v>
      </c>
      <c r="T212" s="190">
        <v>0</v>
      </c>
      <c r="U212" s="190">
        <v>0</v>
      </c>
      <c r="V212" s="162">
        <v>0</v>
      </c>
      <c r="W212" s="162">
        <v>0</v>
      </c>
      <c r="X212" s="162">
        <v>0</v>
      </c>
      <c r="Y212" s="162">
        <v>0</v>
      </c>
    </row>
    <row r="213" spans="1:25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162">
        <v>0</v>
      </c>
      <c r="R213" s="162">
        <v>0</v>
      </c>
      <c r="S213" s="162">
        <v>0</v>
      </c>
      <c r="T213" s="190">
        <v>0</v>
      </c>
      <c r="U213" s="190">
        <v>0</v>
      </c>
      <c r="V213" s="162">
        <v>0</v>
      </c>
      <c r="W213" s="162">
        <v>0</v>
      </c>
      <c r="X213" s="162">
        <v>0</v>
      </c>
      <c r="Y213" s="162">
        <v>0</v>
      </c>
    </row>
    <row r="214" spans="1:25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162">
        <v>0</v>
      </c>
      <c r="R214" s="162">
        <v>0</v>
      </c>
      <c r="S214" s="162">
        <v>0</v>
      </c>
      <c r="T214" s="190">
        <v>0</v>
      </c>
      <c r="U214" s="190">
        <v>0</v>
      </c>
      <c r="V214" s="162">
        <v>0</v>
      </c>
      <c r="W214" s="162">
        <v>0</v>
      </c>
      <c r="X214" s="162">
        <v>0</v>
      </c>
      <c r="Y214" s="162">
        <v>0</v>
      </c>
    </row>
    <row r="215" spans="1:25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162">
        <v>0</v>
      </c>
      <c r="R215" s="162">
        <v>0</v>
      </c>
      <c r="S215" s="162">
        <v>0</v>
      </c>
      <c r="T215" s="190">
        <v>0</v>
      </c>
      <c r="U215" s="190">
        <v>0</v>
      </c>
      <c r="V215" s="162">
        <v>0</v>
      </c>
      <c r="W215" s="162">
        <v>0</v>
      </c>
      <c r="X215" s="162">
        <v>0</v>
      </c>
      <c r="Y215" s="162">
        <v>0</v>
      </c>
    </row>
    <row r="216" spans="1:25" x14ac:dyDescent="0.2">
      <c r="A216" s="139" t="s">
        <v>282</v>
      </c>
      <c r="B216" s="139">
        <v>2</v>
      </c>
      <c r="C216" s="139">
        <v>3</v>
      </c>
      <c r="D216" s="139">
        <v>6</v>
      </c>
      <c r="E216" s="139">
        <v>1</v>
      </c>
      <c r="F216" s="139">
        <v>1</v>
      </c>
      <c r="G216" s="139">
        <v>0</v>
      </c>
      <c r="H216" s="139">
        <v>0</v>
      </c>
      <c r="I216" s="145"/>
      <c r="J216" s="141" t="s">
        <v>281</v>
      </c>
      <c r="K216" s="169"/>
      <c r="L216" s="149"/>
      <c r="M216" s="146"/>
      <c r="N216" s="149"/>
      <c r="O216" s="146"/>
      <c r="P216" s="147"/>
      <c r="Q216" s="143">
        <v>0</v>
      </c>
      <c r="R216" s="143">
        <v>0</v>
      </c>
      <c r="S216" s="143">
        <v>0</v>
      </c>
      <c r="T216" s="196">
        <v>0</v>
      </c>
      <c r="U216" s="196">
        <v>0</v>
      </c>
      <c r="V216" s="143">
        <v>0</v>
      </c>
      <c r="W216" s="143">
        <v>0</v>
      </c>
      <c r="X216" s="143">
        <v>0</v>
      </c>
      <c r="Y216" s="143">
        <v>0</v>
      </c>
    </row>
    <row r="217" spans="1:25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162">
        <v>0</v>
      </c>
      <c r="R217" s="162">
        <v>0</v>
      </c>
      <c r="S217" s="162">
        <v>0</v>
      </c>
      <c r="T217" s="190">
        <v>0</v>
      </c>
      <c r="U217" s="190">
        <v>0</v>
      </c>
      <c r="V217" s="162">
        <v>0</v>
      </c>
      <c r="W217" s="162">
        <v>0</v>
      </c>
      <c r="X217" s="162">
        <v>0</v>
      </c>
      <c r="Y217" s="162">
        <v>0</v>
      </c>
    </row>
    <row r="218" spans="1:25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162">
        <v>0</v>
      </c>
      <c r="R218" s="162">
        <v>0</v>
      </c>
      <c r="S218" s="162">
        <v>0</v>
      </c>
      <c r="T218" s="190">
        <v>0</v>
      </c>
      <c r="U218" s="190">
        <v>0</v>
      </c>
      <c r="V218" s="162">
        <v>0</v>
      </c>
      <c r="W218" s="162">
        <v>0</v>
      </c>
      <c r="X218" s="162">
        <v>0</v>
      </c>
      <c r="Y218" s="162">
        <v>0</v>
      </c>
    </row>
    <row r="219" spans="1:25" x14ac:dyDescent="0.2">
      <c r="A219" s="139" t="s">
        <v>276</v>
      </c>
      <c r="B219" s="139">
        <v>2</v>
      </c>
      <c r="C219" s="139">
        <v>3</v>
      </c>
      <c r="D219" s="139">
        <v>6</v>
      </c>
      <c r="E219" s="139">
        <v>1</v>
      </c>
      <c r="F219" s="139">
        <v>2</v>
      </c>
      <c r="G219" s="139">
        <v>0</v>
      </c>
      <c r="H219" s="139">
        <v>0</v>
      </c>
      <c r="I219" s="145"/>
      <c r="J219" s="141" t="s">
        <v>275</v>
      </c>
      <c r="K219" s="169"/>
      <c r="L219" s="149"/>
      <c r="M219" s="146"/>
      <c r="N219" s="149"/>
      <c r="O219" s="146"/>
      <c r="P219" s="147"/>
      <c r="Q219" s="143">
        <v>0</v>
      </c>
      <c r="R219" s="143">
        <v>0</v>
      </c>
      <c r="S219" s="143">
        <v>0</v>
      </c>
      <c r="T219" s="196">
        <v>0</v>
      </c>
      <c r="U219" s="196">
        <v>0</v>
      </c>
      <c r="V219" s="143">
        <v>0</v>
      </c>
      <c r="W219" s="143">
        <v>0</v>
      </c>
      <c r="X219" s="143">
        <v>0</v>
      </c>
      <c r="Y219" s="143">
        <v>0</v>
      </c>
    </row>
    <row r="220" spans="1:25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5">
        <v>0</v>
      </c>
      <c r="R220" s="5">
        <v>0</v>
      </c>
      <c r="S220" s="5">
        <v>0</v>
      </c>
      <c r="T220" s="189">
        <v>0</v>
      </c>
      <c r="U220" s="189">
        <v>0</v>
      </c>
      <c r="V220" s="5">
        <v>0</v>
      </c>
      <c r="W220" s="5">
        <v>0</v>
      </c>
      <c r="X220" s="5">
        <v>0</v>
      </c>
      <c r="Y220" s="5">
        <v>0</v>
      </c>
    </row>
    <row r="221" spans="1:25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5">
        <v>0</v>
      </c>
      <c r="R221" s="5">
        <v>0</v>
      </c>
      <c r="S221" s="5">
        <v>0</v>
      </c>
      <c r="T221" s="189">
        <v>0</v>
      </c>
      <c r="U221" s="189">
        <v>0</v>
      </c>
      <c r="V221" s="5">
        <v>0</v>
      </c>
      <c r="W221" s="5">
        <v>0</v>
      </c>
      <c r="X221" s="5">
        <v>0</v>
      </c>
      <c r="Y221" s="5">
        <v>0</v>
      </c>
    </row>
    <row r="222" spans="1:25" x14ac:dyDescent="0.2">
      <c r="A222" s="139" t="s">
        <v>270</v>
      </c>
      <c r="B222" s="139">
        <v>2</v>
      </c>
      <c r="C222" s="139">
        <v>3</v>
      </c>
      <c r="D222" s="139">
        <v>8</v>
      </c>
      <c r="E222" s="139">
        <v>0</v>
      </c>
      <c r="F222" s="139">
        <v>0</v>
      </c>
      <c r="G222" s="139">
        <v>0</v>
      </c>
      <c r="H222" s="139">
        <v>0</v>
      </c>
      <c r="I222" s="171"/>
      <c r="J222" s="141" t="s">
        <v>269</v>
      </c>
      <c r="K222" s="141"/>
      <c r="L222" s="141"/>
      <c r="M222" s="141"/>
      <c r="N222" s="166"/>
      <c r="O222" s="141"/>
      <c r="P222" s="164"/>
      <c r="Q222" s="172">
        <v>0</v>
      </c>
      <c r="R222" s="172">
        <v>0</v>
      </c>
      <c r="S222" s="172">
        <v>0</v>
      </c>
      <c r="T222" s="201">
        <v>0</v>
      </c>
      <c r="U222" s="201">
        <v>0</v>
      </c>
      <c r="V222" s="172">
        <v>0</v>
      </c>
      <c r="W222" s="172">
        <v>0</v>
      </c>
      <c r="X222" s="172">
        <v>0</v>
      </c>
      <c r="Y222" s="172">
        <v>0</v>
      </c>
    </row>
    <row r="223" spans="1:25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162">
        <v>0</v>
      </c>
      <c r="R223" s="162">
        <v>0</v>
      </c>
      <c r="S223" s="162">
        <v>0</v>
      </c>
      <c r="T223" s="190">
        <v>0</v>
      </c>
      <c r="U223" s="190">
        <v>0</v>
      </c>
      <c r="V223" s="162">
        <v>0</v>
      </c>
      <c r="W223" s="162">
        <v>0</v>
      </c>
      <c r="X223" s="162">
        <v>0</v>
      </c>
      <c r="Y223" s="162">
        <v>0</v>
      </c>
    </row>
    <row r="224" spans="1:25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162">
        <v>0</v>
      </c>
      <c r="R224" s="162">
        <v>0</v>
      </c>
      <c r="S224" s="162">
        <v>0</v>
      </c>
      <c r="T224" s="190">
        <v>0</v>
      </c>
      <c r="U224" s="190">
        <v>0</v>
      </c>
      <c r="V224" s="162">
        <v>0</v>
      </c>
      <c r="W224" s="162">
        <v>0</v>
      </c>
      <c r="X224" s="162">
        <v>0</v>
      </c>
      <c r="Y224" s="162">
        <v>0</v>
      </c>
    </row>
    <row r="225" spans="1:25" x14ac:dyDescent="0.2">
      <c r="A225" s="139" t="s">
        <v>266</v>
      </c>
      <c r="B225" s="139">
        <v>2</v>
      </c>
      <c r="C225" s="139">
        <v>3</v>
      </c>
      <c r="D225" s="139">
        <v>9</v>
      </c>
      <c r="E225" s="139">
        <v>0</v>
      </c>
      <c r="F225" s="139">
        <v>0</v>
      </c>
      <c r="G225" s="139">
        <v>0</v>
      </c>
      <c r="H225" s="139">
        <v>0</v>
      </c>
      <c r="I225" s="171"/>
      <c r="J225" s="166" t="s">
        <v>265</v>
      </c>
      <c r="K225" s="166"/>
      <c r="L225" s="141"/>
      <c r="M225" s="166"/>
      <c r="N225" s="166"/>
      <c r="O225" s="166"/>
      <c r="P225" s="164"/>
      <c r="Q225" s="143">
        <v>0</v>
      </c>
      <c r="R225" s="143">
        <v>0</v>
      </c>
      <c r="S225" s="143">
        <v>0</v>
      </c>
      <c r="T225" s="196">
        <v>0</v>
      </c>
      <c r="U225" s="196">
        <v>0</v>
      </c>
      <c r="V225" s="143">
        <v>0</v>
      </c>
      <c r="W225" s="143">
        <v>0</v>
      </c>
      <c r="X225" s="143">
        <v>0</v>
      </c>
      <c r="Y225" s="143">
        <v>0</v>
      </c>
    </row>
    <row r="226" spans="1:25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162">
        <v>0</v>
      </c>
      <c r="R226" s="162">
        <v>0</v>
      </c>
      <c r="S226" s="162">
        <v>0</v>
      </c>
      <c r="T226" s="190">
        <v>0</v>
      </c>
      <c r="U226" s="190">
        <v>0</v>
      </c>
      <c r="V226" s="162">
        <v>0</v>
      </c>
      <c r="W226" s="162">
        <v>0</v>
      </c>
      <c r="X226" s="162">
        <v>0</v>
      </c>
      <c r="Y226" s="162">
        <v>0</v>
      </c>
    </row>
    <row r="227" spans="1:25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162">
        <v>0</v>
      </c>
      <c r="R227" s="162">
        <v>0</v>
      </c>
      <c r="S227" s="162">
        <v>0</v>
      </c>
      <c r="T227" s="190">
        <v>0</v>
      </c>
      <c r="U227" s="190">
        <v>0</v>
      </c>
      <c r="V227" s="162">
        <v>0</v>
      </c>
      <c r="W227" s="162">
        <v>0</v>
      </c>
      <c r="X227" s="162">
        <v>0</v>
      </c>
      <c r="Y227" s="162">
        <v>0</v>
      </c>
    </row>
    <row r="228" spans="1:25" x14ac:dyDescent="0.2">
      <c r="A228" s="139" t="s">
        <v>261</v>
      </c>
      <c r="B228" s="139">
        <v>2</v>
      </c>
      <c r="C228" s="139">
        <v>1</v>
      </c>
      <c r="D228" s="139">
        <v>8</v>
      </c>
      <c r="E228" s="139">
        <v>0</v>
      </c>
      <c r="F228" s="139">
        <v>0</v>
      </c>
      <c r="G228" s="139">
        <v>0</v>
      </c>
      <c r="H228" s="139">
        <v>0</v>
      </c>
      <c r="I228" s="145"/>
      <c r="J228" s="141" t="s">
        <v>260</v>
      </c>
      <c r="K228" s="141"/>
      <c r="L228" s="141"/>
      <c r="M228" s="141"/>
      <c r="N228" s="166"/>
      <c r="O228" s="170"/>
      <c r="P228" s="142"/>
      <c r="Q228" s="143">
        <v>24260511</v>
      </c>
      <c r="R228" s="143">
        <v>197377491</v>
      </c>
      <c r="S228" s="143">
        <v>367311294.31999999</v>
      </c>
      <c r="T228" s="196">
        <v>96771510.230000004</v>
      </c>
      <c r="U228" s="196">
        <v>60250435.799999997</v>
      </c>
      <c r="V228" s="143">
        <v>194771946.03</v>
      </c>
      <c r="W228" s="143">
        <v>130823857.38</v>
      </c>
      <c r="X228" s="143">
        <v>94492495.590000004</v>
      </c>
      <c r="Y228" s="143">
        <v>134078094.95</v>
      </c>
    </row>
    <row r="229" spans="1:25" x14ac:dyDescent="0.2">
      <c r="A229" s="144" t="s">
        <v>259</v>
      </c>
      <c r="B229" s="144">
        <v>2</v>
      </c>
      <c r="C229" s="144">
        <v>1</v>
      </c>
      <c r="D229" s="144">
        <v>8</v>
      </c>
      <c r="E229" s="144">
        <v>1</v>
      </c>
      <c r="F229" s="144">
        <v>0</v>
      </c>
      <c r="G229" s="144">
        <v>0</v>
      </c>
      <c r="H229" s="144">
        <v>0</v>
      </c>
      <c r="I229" s="145"/>
      <c r="J229" s="146"/>
      <c r="K229" s="146" t="s">
        <v>258</v>
      </c>
      <c r="L229" s="146"/>
      <c r="M229" s="146"/>
      <c r="N229" s="149"/>
      <c r="O229" s="173"/>
      <c r="P229" s="147"/>
      <c r="Q229" s="148">
        <v>24095516</v>
      </c>
      <c r="R229" s="148">
        <v>88711150</v>
      </c>
      <c r="S229" s="148">
        <v>352032834.38</v>
      </c>
      <c r="T229" s="197">
        <v>85146730.239999995</v>
      </c>
      <c r="U229" s="197">
        <v>59700598.960000001</v>
      </c>
      <c r="V229" s="148">
        <v>47938651</v>
      </c>
      <c r="W229" s="148">
        <v>99451674.049999997</v>
      </c>
      <c r="X229" s="148">
        <v>24975571.940000001</v>
      </c>
      <c r="Y229" s="148">
        <v>75606176.920000002</v>
      </c>
    </row>
    <row r="230" spans="1:25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162">
        <v>11084385</v>
      </c>
      <c r="R230" s="162">
        <v>1576502</v>
      </c>
      <c r="S230" s="162">
        <v>38512041.689999998</v>
      </c>
      <c r="T230" s="190">
        <v>43597710.149999999</v>
      </c>
      <c r="U230" s="190">
        <v>44387546.609999999</v>
      </c>
      <c r="V230" s="162">
        <v>33018226</v>
      </c>
      <c r="W230" s="162">
        <v>74490546.719999999</v>
      </c>
      <c r="X230" s="162">
        <v>6874222.4000000004</v>
      </c>
      <c r="Y230" s="162">
        <v>51492651.590000004</v>
      </c>
    </row>
    <row r="231" spans="1:25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162">
        <v>0</v>
      </c>
      <c r="R231" s="162">
        <v>0</v>
      </c>
      <c r="S231" s="162">
        <v>0</v>
      </c>
      <c r="T231" s="190">
        <v>0</v>
      </c>
      <c r="U231" s="190">
        <v>0</v>
      </c>
      <c r="V231" s="162">
        <v>0</v>
      </c>
      <c r="W231" s="162">
        <v>0</v>
      </c>
      <c r="X231" s="162">
        <v>0</v>
      </c>
      <c r="Y231" s="162">
        <v>0</v>
      </c>
    </row>
    <row r="232" spans="1:25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162">
        <v>12709521</v>
      </c>
      <c r="R232" s="162">
        <v>32369954</v>
      </c>
      <c r="S232" s="162">
        <v>14318743.98</v>
      </c>
      <c r="T232" s="190">
        <v>13740007.08</v>
      </c>
      <c r="U232" s="190">
        <v>14624066.279999999</v>
      </c>
      <c r="V232" s="162">
        <v>14203138</v>
      </c>
      <c r="W232" s="162">
        <v>15271330.91</v>
      </c>
      <c r="X232" s="162">
        <v>17997234.609999999</v>
      </c>
      <c r="Y232" s="162">
        <v>23958855.440000001</v>
      </c>
    </row>
    <row r="233" spans="1:25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162">
        <v>20568</v>
      </c>
      <c r="R233" s="162">
        <v>0</v>
      </c>
      <c r="S233" s="162">
        <v>16928</v>
      </c>
      <c r="T233" s="190">
        <v>763.23</v>
      </c>
      <c r="U233" s="190">
        <v>0</v>
      </c>
      <c r="V233" s="162">
        <v>1220</v>
      </c>
      <c r="W233" s="162">
        <v>4363.43</v>
      </c>
      <c r="X233" s="162">
        <v>6335</v>
      </c>
      <c r="Y233" s="162">
        <v>840</v>
      </c>
    </row>
    <row r="234" spans="1:25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162">
        <v>0</v>
      </c>
      <c r="R234" s="162">
        <v>54755954</v>
      </c>
      <c r="S234" s="162">
        <v>299145953.35000002</v>
      </c>
      <c r="T234" s="190">
        <v>27746063.66</v>
      </c>
      <c r="U234" s="190">
        <v>0</v>
      </c>
      <c r="V234" s="162"/>
      <c r="W234" s="162">
        <v>8961870.5099999998</v>
      </c>
      <c r="X234" s="162">
        <v>83.28</v>
      </c>
      <c r="Y234" s="162">
        <v>0</v>
      </c>
    </row>
    <row r="235" spans="1:25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162">
        <v>281042</v>
      </c>
      <c r="R235" s="162">
        <v>8740</v>
      </c>
      <c r="S235" s="162">
        <v>39167.360000000001</v>
      </c>
      <c r="T235" s="190">
        <v>62186.12</v>
      </c>
      <c r="U235" s="190">
        <v>688986.07</v>
      </c>
      <c r="V235" s="162">
        <v>716067</v>
      </c>
      <c r="W235" s="162">
        <v>723562.48</v>
      </c>
      <c r="X235" s="162">
        <v>97696.65</v>
      </c>
      <c r="Y235" s="162">
        <v>153829.89000000001</v>
      </c>
    </row>
    <row r="236" spans="1:25" x14ac:dyDescent="0.2">
      <c r="A236" s="144" t="s">
        <v>245</v>
      </c>
      <c r="B236" s="144">
        <v>2</v>
      </c>
      <c r="C236" s="144">
        <v>1</v>
      </c>
      <c r="D236" s="144">
        <v>8</v>
      </c>
      <c r="E236" s="144">
        <v>2</v>
      </c>
      <c r="F236" s="144">
        <v>0</v>
      </c>
      <c r="G236" s="144">
        <v>0</v>
      </c>
      <c r="H236" s="144">
        <v>0</v>
      </c>
      <c r="I236" s="145"/>
      <c r="J236" s="146"/>
      <c r="K236" s="146" t="s">
        <v>244</v>
      </c>
      <c r="L236" s="146"/>
      <c r="M236" s="146"/>
      <c r="N236" s="149"/>
      <c r="O236" s="173"/>
      <c r="P236" s="147"/>
      <c r="Q236" s="148">
        <v>0</v>
      </c>
      <c r="R236" s="148">
        <v>0</v>
      </c>
      <c r="S236" s="148">
        <v>0</v>
      </c>
      <c r="T236" s="197">
        <v>0</v>
      </c>
      <c r="U236" s="197">
        <v>0</v>
      </c>
      <c r="V236" s="148">
        <v>0</v>
      </c>
      <c r="W236" s="148">
        <v>0</v>
      </c>
      <c r="X236" s="148">
        <v>43372869.560000002</v>
      </c>
      <c r="Y236" s="148">
        <v>43383124.840000004</v>
      </c>
    </row>
    <row r="237" spans="1:25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162">
        <v>0</v>
      </c>
      <c r="R237" s="162">
        <v>0</v>
      </c>
      <c r="S237" s="162">
        <v>0</v>
      </c>
      <c r="T237" s="190">
        <v>0</v>
      </c>
      <c r="U237" s="190">
        <v>0</v>
      </c>
      <c r="V237" s="162">
        <v>0</v>
      </c>
      <c r="W237" s="162">
        <v>0</v>
      </c>
      <c r="X237" s="162">
        <v>0</v>
      </c>
      <c r="Y237" s="162">
        <v>0</v>
      </c>
    </row>
    <row r="238" spans="1:25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162">
        <v>0</v>
      </c>
      <c r="R238" s="162">
        <v>0</v>
      </c>
      <c r="S238" s="162">
        <v>0</v>
      </c>
      <c r="T238" s="190">
        <v>0</v>
      </c>
      <c r="U238" s="190">
        <v>0</v>
      </c>
      <c r="V238" s="162">
        <v>0</v>
      </c>
      <c r="W238" s="162">
        <v>0</v>
      </c>
      <c r="X238" s="162">
        <v>0</v>
      </c>
      <c r="Y238" s="162">
        <v>0</v>
      </c>
    </row>
    <row r="239" spans="1:25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162">
        <v>0</v>
      </c>
      <c r="R239" s="162">
        <v>0</v>
      </c>
      <c r="S239" s="162">
        <v>0</v>
      </c>
      <c r="T239" s="190">
        <v>0</v>
      </c>
      <c r="U239" s="190">
        <v>0</v>
      </c>
      <c r="V239" s="162">
        <v>0</v>
      </c>
      <c r="W239" s="162">
        <v>0</v>
      </c>
      <c r="X239" s="162">
        <v>43372869.560000002</v>
      </c>
      <c r="Y239" s="162">
        <v>43383124.840000004</v>
      </c>
    </row>
    <row r="240" spans="1:25" x14ac:dyDescent="0.2">
      <c r="A240" s="144" t="s">
        <v>237</v>
      </c>
      <c r="B240" s="144">
        <v>2</v>
      </c>
      <c r="C240" s="144">
        <v>1</v>
      </c>
      <c r="D240" s="144">
        <v>8</v>
      </c>
      <c r="E240" s="144">
        <v>3</v>
      </c>
      <c r="F240" s="144">
        <v>0</v>
      </c>
      <c r="G240" s="144">
        <v>0</v>
      </c>
      <c r="H240" s="144">
        <v>0</v>
      </c>
      <c r="I240" s="145"/>
      <c r="J240" s="146"/>
      <c r="K240" s="146" t="s">
        <v>236</v>
      </c>
      <c r="L240" s="146"/>
      <c r="M240" s="146"/>
      <c r="N240" s="149"/>
      <c r="O240" s="173"/>
      <c r="P240" s="147"/>
      <c r="Q240" s="148">
        <v>115868</v>
      </c>
      <c r="R240" s="148">
        <v>349394</v>
      </c>
      <c r="S240" s="148">
        <v>15228673.4</v>
      </c>
      <c r="T240" s="197">
        <v>375129.18</v>
      </c>
      <c r="U240" s="197">
        <v>487036.74</v>
      </c>
      <c r="V240" s="148">
        <v>262835.59999999998</v>
      </c>
      <c r="W240" s="148">
        <v>13311327.560000001</v>
      </c>
      <c r="X240" s="148">
        <v>495634.69</v>
      </c>
      <c r="Y240" s="148">
        <v>636844.74</v>
      </c>
    </row>
    <row r="241" spans="1:25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162">
        <v>18013</v>
      </c>
      <c r="R241" s="162">
        <v>0</v>
      </c>
      <c r="S241" s="162">
        <v>51270.96</v>
      </c>
      <c r="T241" s="190">
        <v>93719.83</v>
      </c>
      <c r="U241" s="190">
        <v>0</v>
      </c>
      <c r="V241" s="162">
        <v>124</v>
      </c>
      <c r="W241" s="162">
        <v>0</v>
      </c>
      <c r="X241" s="162">
        <v>0</v>
      </c>
      <c r="Y241" s="162">
        <v>61463.24</v>
      </c>
    </row>
    <row r="242" spans="1:25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162">
        <v>76406</v>
      </c>
      <c r="R242" s="162">
        <v>127757</v>
      </c>
      <c r="S242" s="162">
        <v>0</v>
      </c>
      <c r="T242" s="190">
        <v>10192.799999999999</v>
      </c>
      <c r="U242" s="190">
        <v>106932.8</v>
      </c>
      <c r="V242" s="162">
        <v>0</v>
      </c>
      <c r="W242" s="162">
        <v>0</v>
      </c>
      <c r="X242" s="162">
        <v>0</v>
      </c>
      <c r="Y242" s="162">
        <v>174313.60000000001</v>
      </c>
    </row>
    <row r="243" spans="1:25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162">
        <v>21449</v>
      </c>
      <c r="R243" s="162">
        <v>5520</v>
      </c>
      <c r="S243" s="162">
        <v>14874552.720000001</v>
      </c>
      <c r="T243" s="190">
        <v>1821.6</v>
      </c>
      <c r="U243" s="190">
        <v>498.92</v>
      </c>
      <c r="V243" s="162">
        <v>23129</v>
      </c>
      <c r="W243" s="162">
        <v>13150265.41</v>
      </c>
      <c r="X243" s="162">
        <v>9587.75</v>
      </c>
      <c r="Y243" s="162">
        <v>23395.79</v>
      </c>
    </row>
    <row r="244" spans="1:25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162">
        <v>0</v>
      </c>
      <c r="R244" s="162">
        <v>0</v>
      </c>
      <c r="S244" s="162">
        <v>10332.65</v>
      </c>
      <c r="T244" s="190">
        <v>0</v>
      </c>
      <c r="U244" s="190">
        <v>0</v>
      </c>
      <c r="V244" s="162">
        <v>0</v>
      </c>
      <c r="W244" s="162">
        <v>0</v>
      </c>
      <c r="X244" s="162">
        <v>0</v>
      </c>
      <c r="Y244" s="162">
        <v>0</v>
      </c>
    </row>
    <row r="245" spans="1:25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162">
        <v>0</v>
      </c>
      <c r="R245" s="162">
        <v>216117</v>
      </c>
      <c r="S245" s="162">
        <v>292517.07</v>
      </c>
      <c r="T245" s="190">
        <v>269394.95</v>
      </c>
      <c r="U245" s="190">
        <v>379605.02</v>
      </c>
      <c r="V245" s="162">
        <v>239582.6</v>
      </c>
      <c r="W245" s="162">
        <v>161062.15</v>
      </c>
      <c r="X245" s="162">
        <v>486046.94</v>
      </c>
      <c r="Y245" s="162">
        <v>377672.11</v>
      </c>
    </row>
    <row r="246" spans="1:25" x14ac:dyDescent="0.2">
      <c r="A246" s="144" t="s">
        <v>225</v>
      </c>
      <c r="B246" s="144">
        <v>2</v>
      </c>
      <c r="C246" s="144">
        <v>1</v>
      </c>
      <c r="D246" s="144">
        <v>8</v>
      </c>
      <c r="E246" s="144">
        <v>4</v>
      </c>
      <c r="F246" s="144">
        <v>0</v>
      </c>
      <c r="G246" s="144">
        <v>0</v>
      </c>
      <c r="H246" s="144">
        <v>0</v>
      </c>
      <c r="I246" s="145"/>
      <c r="J246" s="146"/>
      <c r="K246" s="146" t="s">
        <v>224</v>
      </c>
      <c r="L246" s="146"/>
      <c r="M246" s="146"/>
      <c r="N246" s="149"/>
      <c r="O246" s="173"/>
      <c r="P246" s="147"/>
      <c r="Q246" s="148">
        <v>0</v>
      </c>
      <c r="R246" s="148">
        <v>108288247</v>
      </c>
      <c r="S246" s="148">
        <v>0</v>
      </c>
      <c r="T246" s="197">
        <v>11196730.810000001</v>
      </c>
      <c r="U246" s="197">
        <v>0</v>
      </c>
      <c r="V246" s="148">
        <v>146570459.43000001</v>
      </c>
      <c r="W246" s="148">
        <v>0</v>
      </c>
      <c r="X246" s="148">
        <v>9102459.5399999991</v>
      </c>
      <c r="Y246" s="148">
        <v>0</v>
      </c>
    </row>
    <row r="247" spans="1:25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162">
        <v>0</v>
      </c>
      <c r="R247" s="162">
        <v>0</v>
      </c>
      <c r="S247" s="162">
        <v>0</v>
      </c>
      <c r="T247" s="190">
        <v>0</v>
      </c>
      <c r="U247" s="190">
        <v>0</v>
      </c>
      <c r="V247" s="162">
        <v>0</v>
      </c>
      <c r="W247" s="162">
        <v>0</v>
      </c>
      <c r="X247" s="162">
        <v>0</v>
      </c>
      <c r="Y247" s="162">
        <v>0</v>
      </c>
    </row>
    <row r="248" spans="1:25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162">
        <v>0</v>
      </c>
      <c r="R248" s="162">
        <v>108288247</v>
      </c>
      <c r="S248" s="162">
        <v>0</v>
      </c>
      <c r="T248" s="190">
        <v>11196730.810000001</v>
      </c>
      <c r="U248" s="190">
        <v>0</v>
      </c>
      <c r="V248" s="162">
        <v>146570459.43000001</v>
      </c>
      <c r="W248" s="162">
        <v>0</v>
      </c>
      <c r="X248" s="162">
        <v>9102459.5399999991</v>
      </c>
      <c r="Y248" s="162">
        <v>0</v>
      </c>
    </row>
    <row r="249" spans="1:25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162">
        <v>0</v>
      </c>
      <c r="R249" s="162">
        <v>0</v>
      </c>
      <c r="S249" s="162">
        <v>0</v>
      </c>
      <c r="T249" s="190">
        <v>0</v>
      </c>
      <c r="U249" s="190">
        <v>0</v>
      </c>
      <c r="V249" s="162">
        <v>0</v>
      </c>
      <c r="W249" s="162">
        <v>0</v>
      </c>
      <c r="X249" s="162">
        <v>0</v>
      </c>
      <c r="Y249" s="162">
        <v>0</v>
      </c>
    </row>
    <row r="250" spans="1:25" x14ac:dyDescent="0.2">
      <c r="A250" s="144" t="s">
        <v>217</v>
      </c>
      <c r="B250" s="144">
        <v>2</v>
      </c>
      <c r="C250" s="144">
        <v>1</v>
      </c>
      <c r="D250" s="144">
        <v>8</v>
      </c>
      <c r="E250" s="144">
        <v>5</v>
      </c>
      <c r="F250" s="144">
        <v>0</v>
      </c>
      <c r="G250" s="144">
        <v>0</v>
      </c>
      <c r="H250" s="144">
        <v>0</v>
      </c>
      <c r="I250" s="145"/>
      <c r="J250" s="146"/>
      <c r="K250" s="146" t="s">
        <v>216</v>
      </c>
      <c r="L250" s="146"/>
      <c r="M250" s="146"/>
      <c r="N250" s="149"/>
      <c r="O250" s="173"/>
      <c r="P250" s="147"/>
      <c r="Q250" s="148">
        <v>0</v>
      </c>
      <c r="R250" s="148">
        <v>0</v>
      </c>
      <c r="S250" s="148">
        <v>0</v>
      </c>
      <c r="T250" s="197">
        <v>0</v>
      </c>
      <c r="U250" s="197">
        <v>0</v>
      </c>
      <c r="V250" s="148">
        <v>0</v>
      </c>
      <c r="W250" s="148">
        <v>0</v>
      </c>
      <c r="X250" s="148">
        <v>0</v>
      </c>
      <c r="Y250" s="148">
        <v>0</v>
      </c>
    </row>
    <row r="251" spans="1:25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162">
        <v>0</v>
      </c>
      <c r="R251" s="162">
        <v>0</v>
      </c>
      <c r="S251" s="162">
        <v>0</v>
      </c>
      <c r="T251" s="190">
        <v>0</v>
      </c>
      <c r="U251" s="190">
        <v>0</v>
      </c>
      <c r="V251" s="162">
        <v>0</v>
      </c>
      <c r="W251" s="162">
        <v>0</v>
      </c>
      <c r="X251" s="162">
        <v>0</v>
      </c>
      <c r="Y251" s="162">
        <v>0</v>
      </c>
    </row>
    <row r="252" spans="1:25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162">
        <v>0</v>
      </c>
      <c r="R252" s="162">
        <v>0</v>
      </c>
      <c r="S252" s="162">
        <v>0</v>
      </c>
      <c r="T252" s="190">
        <v>0</v>
      </c>
      <c r="U252" s="190">
        <v>0</v>
      </c>
      <c r="V252" s="162">
        <v>0</v>
      </c>
      <c r="W252" s="162">
        <v>0</v>
      </c>
      <c r="X252" s="162">
        <v>0</v>
      </c>
      <c r="Y252" s="162">
        <v>0</v>
      </c>
    </row>
    <row r="253" spans="1:25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162">
        <v>0</v>
      </c>
      <c r="R253" s="162">
        <v>0</v>
      </c>
      <c r="S253" s="162">
        <v>0</v>
      </c>
      <c r="T253" s="190">
        <v>0</v>
      </c>
      <c r="U253" s="190">
        <v>0</v>
      </c>
      <c r="V253" s="162">
        <v>0</v>
      </c>
      <c r="W253" s="162">
        <v>0</v>
      </c>
      <c r="X253" s="162">
        <v>0</v>
      </c>
      <c r="Y253" s="162">
        <v>0</v>
      </c>
    </row>
    <row r="254" spans="1:25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162">
        <v>0</v>
      </c>
      <c r="R254" s="162">
        <v>0</v>
      </c>
      <c r="S254" s="162">
        <v>0</v>
      </c>
      <c r="T254" s="190">
        <v>0</v>
      </c>
      <c r="U254" s="190">
        <v>0</v>
      </c>
      <c r="V254" s="162">
        <v>0</v>
      </c>
      <c r="W254" s="162">
        <v>0</v>
      </c>
      <c r="X254" s="162">
        <v>0</v>
      </c>
      <c r="Y254" s="162">
        <v>0</v>
      </c>
    </row>
    <row r="255" spans="1:25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162">
        <v>49127</v>
      </c>
      <c r="R255" s="162">
        <v>28700</v>
      </c>
      <c r="S255" s="162">
        <v>49786.54</v>
      </c>
      <c r="T255" s="190">
        <v>52920</v>
      </c>
      <c r="U255" s="190">
        <v>62800.1</v>
      </c>
      <c r="V255" s="162">
        <v>0</v>
      </c>
      <c r="W255" s="162">
        <v>18060855.77</v>
      </c>
      <c r="X255" s="162">
        <v>16545959.859999999</v>
      </c>
      <c r="Y255" s="162">
        <v>14451948.449999999</v>
      </c>
    </row>
    <row r="256" spans="1:25" x14ac:dyDescent="0.2">
      <c r="A256" s="139" t="s">
        <v>205</v>
      </c>
      <c r="B256" s="139">
        <v>2</v>
      </c>
      <c r="C256" s="139">
        <v>2</v>
      </c>
      <c r="D256" s="139">
        <v>9</v>
      </c>
      <c r="E256" s="139">
        <v>0</v>
      </c>
      <c r="F256" s="139">
        <v>0</v>
      </c>
      <c r="G256" s="139">
        <v>0</v>
      </c>
      <c r="H256" s="139">
        <v>0</v>
      </c>
      <c r="I256" s="145"/>
      <c r="J256" s="141" t="s">
        <v>204</v>
      </c>
      <c r="K256" s="141"/>
      <c r="L256" s="141"/>
      <c r="M256" s="166"/>
      <c r="N256" s="141"/>
      <c r="O256" s="141"/>
      <c r="P256" s="142"/>
      <c r="Q256" s="143">
        <v>2664276</v>
      </c>
      <c r="R256" s="143">
        <v>2657177</v>
      </c>
      <c r="S256" s="143">
        <v>2644017.23</v>
      </c>
      <c r="T256" s="196">
        <v>2070294.71</v>
      </c>
      <c r="U256" s="196">
        <v>1993232.29</v>
      </c>
      <c r="V256" s="143">
        <v>2283074.11</v>
      </c>
      <c r="W256" s="143">
        <v>1754606.85</v>
      </c>
      <c r="X256" s="143">
        <v>2690745.03</v>
      </c>
      <c r="Y256" s="143">
        <v>2995924.17</v>
      </c>
    </row>
    <row r="257" spans="1:25" x14ac:dyDescent="0.2">
      <c r="A257" s="144" t="s">
        <v>203</v>
      </c>
      <c r="B257" s="144">
        <v>2</v>
      </c>
      <c r="C257" s="144">
        <v>2</v>
      </c>
      <c r="D257" s="144">
        <v>9</v>
      </c>
      <c r="E257" s="144">
        <v>1</v>
      </c>
      <c r="F257" s="144">
        <v>0</v>
      </c>
      <c r="G257" s="144">
        <v>0</v>
      </c>
      <c r="H257" s="144">
        <v>0</v>
      </c>
      <c r="I257" s="145"/>
      <c r="J257" s="146"/>
      <c r="K257" s="146" t="s">
        <v>202</v>
      </c>
      <c r="L257" s="146"/>
      <c r="M257" s="149"/>
      <c r="N257" s="146"/>
      <c r="O257" s="146"/>
      <c r="P257" s="147"/>
      <c r="Q257" s="148">
        <v>2664276</v>
      </c>
      <c r="R257" s="148">
        <v>2657177</v>
      </c>
      <c r="S257" s="148">
        <v>2644017.23</v>
      </c>
      <c r="T257" s="197">
        <v>1997104.46</v>
      </c>
      <c r="U257" s="197">
        <v>1993150.42</v>
      </c>
      <c r="V257" s="148">
        <v>2283074.11</v>
      </c>
      <c r="W257" s="148">
        <v>1754606.85</v>
      </c>
      <c r="X257" s="148">
        <v>2690744.62</v>
      </c>
      <c r="Y257" s="148">
        <v>2995924.08</v>
      </c>
    </row>
    <row r="258" spans="1:25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5">
        <v>2488</v>
      </c>
      <c r="R258" s="5">
        <v>0</v>
      </c>
      <c r="S258" s="5">
        <v>6310</v>
      </c>
      <c r="T258" s="189">
        <v>0</v>
      </c>
      <c r="U258" s="189">
        <v>39598.449999999997</v>
      </c>
      <c r="V258" s="5">
        <v>0</v>
      </c>
      <c r="W258" s="5">
        <v>9000</v>
      </c>
      <c r="X258" s="5">
        <v>0</v>
      </c>
      <c r="Y258" s="5">
        <v>0</v>
      </c>
    </row>
    <row r="259" spans="1:25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5">
        <v>312796</v>
      </c>
      <c r="R259" s="5">
        <v>3708</v>
      </c>
      <c r="S259" s="5">
        <v>33439.57</v>
      </c>
      <c r="T259" s="189">
        <v>0</v>
      </c>
      <c r="U259" s="189">
        <v>78438.850000000006</v>
      </c>
      <c r="V259" s="5">
        <v>68893.11</v>
      </c>
      <c r="W259" s="5">
        <v>54792.93</v>
      </c>
      <c r="X259" s="5">
        <v>182584.98</v>
      </c>
      <c r="Y259" s="5">
        <v>120332.53</v>
      </c>
    </row>
    <row r="260" spans="1:25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5">
        <v>2348992</v>
      </c>
      <c r="R260" s="5">
        <v>2653469</v>
      </c>
      <c r="S260" s="5">
        <v>2604267.66</v>
      </c>
      <c r="T260" s="189">
        <v>1997104.46</v>
      </c>
      <c r="U260" s="189">
        <v>1875113.12</v>
      </c>
      <c r="V260" s="5">
        <v>2214181</v>
      </c>
      <c r="W260" s="5">
        <v>1690813.92</v>
      </c>
      <c r="X260" s="5">
        <v>2508159.64</v>
      </c>
      <c r="Y260" s="5">
        <v>2875591.55</v>
      </c>
    </row>
    <row r="261" spans="1:25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5">
        <v>0</v>
      </c>
      <c r="R261" s="5">
        <v>0</v>
      </c>
      <c r="S261" s="5">
        <v>0</v>
      </c>
      <c r="T261" s="189">
        <v>0</v>
      </c>
      <c r="U261" s="189">
        <v>0</v>
      </c>
      <c r="V261" s="5">
        <v>0</v>
      </c>
      <c r="W261" s="5">
        <v>0</v>
      </c>
      <c r="X261" s="5">
        <v>0</v>
      </c>
      <c r="Y261" s="5">
        <v>0</v>
      </c>
    </row>
    <row r="262" spans="1:25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5">
        <v>0</v>
      </c>
      <c r="R262" s="5">
        <v>0</v>
      </c>
      <c r="S262" s="5">
        <v>0</v>
      </c>
      <c r="T262" s="189">
        <v>0</v>
      </c>
      <c r="U262" s="189">
        <v>0</v>
      </c>
      <c r="V262" s="5">
        <v>0</v>
      </c>
      <c r="W262" s="5">
        <v>0</v>
      </c>
      <c r="X262" s="5">
        <v>0</v>
      </c>
      <c r="Y262" s="5">
        <v>0</v>
      </c>
    </row>
    <row r="263" spans="1:25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5">
        <v>0</v>
      </c>
      <c r="R263" s="5">
        <v>0</v>
      </c>
      <c r="S263" s="5">
        <v>0</v>
      </c>
      <c r="T263" s="189">
        <v>0</v>
      </c>
      <c r="U263" s="189">
        <v>0</v>
      </c>
      <c r="V263" s="5">
        <v>0</v>
      </c>
      <c r="W263" s="5">
        <v>0</v>
      </c>
      <c r="X263" s="5">
        <v>0</v>
      </c>
      <c r="Y263" s="5">
        <v>0</v>
      </c>
    </row>
    <row r="264" spans="1:25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5">
        <v>0</v>
      </c>
      <c r="R264" s="5">
        <v>0</v>
      </c>
      <c r="S264" s="5">
        <v>0</v>
      </c>
      <c r="T264" s="189">
        <v>0</v>
      </c>
      <c r="U264" s="189">
        <v>0</v>
      </c>
      <c r="V264" s="5">
        <v>0</v>
      </c>
      <c r="W264" s="5">
        <v>0</v>
      </c>
      <c r="X264" s="5">
        <v>0</v>
      </c>
      <c r="Y264" s="5">
        <v>0</v>
      </c>
    </row>
    <row r="265" spans="1:25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5">
        <v>0</v>
      </c>
      <c r="R265" s="5">
        <v>0</v>
      </c>
      <c r="S265" s="5">
        <v>0</v>
      </c>
      <c r="T265" s="189">
        <v>0</v>
      </c>
      <c r="U265" s="189">
        <v>0</v>
      </c>
      <c r="V265" s="5">
        <v>0</v>
      </c>
      <c r="W265" s="5">
        <v>0</v>
      </c>
      <c r="X265" s="5">
        <v>0</v>
      </c>
      <c r="Y265" s="5">
        <v>0</v>
      </c>
    </row>
    <row r="266" spans="1:25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5">
        <v>0</v>
      </c>
      <c r="R266" s="5">
        <v>0</v>
      </c>
      <c r="S266" s="5">
        <v>0</v>
      </c>
      <c r="T266" s="189">
        <v>73190.25</v>
      </c>
      <c r="U266" s="189">
        <v>81.87</v>
      </c>
      <c r="V266" s="5">
        <v>0</v>
      </c>
      <c r="W266" s="5">
        <v>0</v>
      </c>
      <c r="X266" s="5">
        <v>0.41</v>
      </c>
      <c r="Y266" s="5">
        <v>0.09</v>
      </c>
    </row>
    <row r="267" spans="1:25" x14ac:dyDescent="0.2">
      <c r="A267" s="144" t="s">
        <v>183</v>
      </c>
      <c r="B267" s="144">
        <v>2</v>
      </c>
      <c r="C267" s="144">
        <v>6</v>
      </c>
      <c r="D267" s="144">
        <v>0</v>
      </c>
      <c r="E267" s="144">
        <v>0</v>
      </c>
      <c r="F267" s="144">
        <v>0</v>
      </c>
      <c r="G267" s="144">
        <v>0</v>
      </c>
      <c r="H267" s="144">
        <v>0</v>
      </c>
      <c r="I267" s="145"/>
      <c r="J267" s="141" t="s">
        <v>182</v>
      </c>
      <c r="K267" s="146"/>
      <c r="L267" s="146"/>
      <c r="M267" s="146"/>
      <c r="N267" s="173"/>
      <c r="O267" s="146"/>
      <c r="P267" s="147"/>
      <c r="Q267" s="143">
        <v>0</v>
      </c>
      <c r="R267" s="143">
        <v>0</v>
      </c>
      <c r="S267" s="143">
        <v>0</v>
      </c>
      <c r="T267" s="196">
        <v>0</v>
      </c>
      <c r="U267" s="196">
        <v>0</v>
      </c>
      <c r="V267" s="143">
        <v>0</v>
      </c>
      <c r="W267" s="143">
        <v>0</v>
      </c>
      <c r="X267" s="143">
        <v>0</v>
      </c>
      <c r="Y267" s="143">
        <v>0</v>
      </c>
    </row>
    <row r="268" spans="1:25" x14ac:dyDescent="0.2">
      <c r="A268" s="144" t="s">
        <v>181</v>
      </c>
      <c r="B268" s="144">
        <v>2</v>
      </c>
      <c r="C268" s="144">
        <v>6</v>
      </c>
      <c r="D268" s="144">
        <v>1</v>
      </c>
      <c r="E268" s="144">
        <v>0</v>
      </c>
      <c r="F268" s="144">
        <v>0</v>
      </c>
      <c r="G268" s="144">
        <v>0</v>
      </c>
      <c r="H268" s="144">
        <v>0</v>
      </c>
      <c r="I268" s="145"/>
      <c r="J268" s="146"/>
      <c r="K268" s="146" t="s">
        <v>180</v>
      </c>
      <c r="L268" s="146"/>
      <c r="M268" s="146"/>
      <c r="N268" s="173"/>
      <c r="O268" s="146"/>
      <c r="P268" s="147"/>
      <c r="Q268" s="148">
        <v>0</v>
      </c>
      <c r="R268" s="148">
        <v>0</v>
      </c>
      <c r="S268" s="148">
        <v>0</v>
      </c>
      <c r="T268" s="197">
        <v>0</v>
      </c>
      <c r="U268" s="197">
        <v>0</v>
      </c>
      <c r="V268" s="148">
        <v>0</v>
      </c>
      <c r="W268" s="148">
        <v>0</v>
      </c>
      <c r="X268" s="148">
        <v>0</v>
      </c>
      <c r="Y268" s="148">
        <v>0</v>
      </c>
    </row>
    <row r="269" spans="1:25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5">
        <v>0</v>
      </c>
      <c r="R269" s="5">
        <v>0</v>
      </c>
      <c r="S269" s="5">
        <v>0</v>
      </c>
      <c r="T269" s="189">
        <v>0</v>
      </c>
      <c r="U269" s="189">
        <v>0</v>
      </c>
      <c r="V269" s="5">
        <v>0</v>
      </c>
      <c r="W269" s="5">
        <v>0</v>
      </c>
      <c r="X269" s="5">
        <v>0</v>
      </c>
      <c r="Y269" s="5">
        <v>0</v>
      </c>
    </row>
    <row r="270" spans="1:25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5">
        <v>0</v>
      </c>
      <c r="R270" s="5">
        <v>0</v>
      </c>
      <c r="S270" s="5">
        <v>0</v>
      </c>
      <c r="T270" s="189">
        <v>0</v>
      </c>
      <c r="U270" s="189">
        <v>0</v>
      </c>
      <c r="V270" s="5">
        <v>0</v>
      </c>
      <c r="W270" s="5">
        <v>0</v>
      </c>
      <c r="X270" s="5">
        <v>0</v>
      </c>
      <c r="Y270" s="5">
        <v>0</v>
      </c>
    </row>
    <row r="271" spans="1:25" x14ac:dyDescent="0.2">
      <c r="A271" s="144" t="s">
        <v>175</v>
      </c>
      <c r="B271" s="144">
        <v>2</v>
      </c>
      <c r="C271" s="144">
        <v>6</v>
      </c>
      <c r="D271" s="144">
        <v>1</v>
      </c>
      <c r="E271" s="144">
        <v>6</v>
      </c>
      <c r="F271" s="144">
        <v>0</v>
      </c>
      <c r="G271" s="144">
        <v>0</v>
      </c>
      <c r="H271" s="144">
        <v>0</v>
      </c>
      <c r="I271" s="145"/>
      <c r="J271" s="146"/>
      <c r="K271" s="146"/>
      <c r="L271" s="146" t="s">
        <v>174</v>
      </c>
      <c r="M271" s="146"/>
      <c r="N271" s="173"/>
      <c r="O271" s="146"/>
      <c r="P271" s="147"/>
      <c r="Q271" s="148">
        <v>0</v>
      </c>
      <c r="R271" s="148">
        <v>0</v>
      </c>
      <c r="S271" s="148">
        <v>0</v>
      </c>
      <c r="T271" s="197">
        <v>0</v>
      </c>
      <c r="U271" s="197">
        <v>0</v>
      </c>
      <c r="V271" s="148">
        <v>0</v>
      </c>
      <c r="W271" s="148">
        <v>0</v>
      </c>
      <c r="X271" s="148">
        <v>0</v>
      </c>
      <c r="Y271" s="148">
        <v>0</v>
      </c>
    </row>
    <row r="272" spans="1:25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5">
        <v>0</v>
      </c>
      <c r="R272" s="5">
        <v>0</v>
      </c>
      <c r="S272" s="5">
        <v>0</v>
      </c>
      <c r="T272" s="189">
        <v>0</v>
      </c>
      <c r="U272" s="189">
        <v>0</v>
      </c>
      <c r="V272" s="5">
        <v>0</v>
      </c>
      <c r="W272" s="5">
        <v>0</v>
      </c>
      <c r="X272" s="5">
        <v>0</v>
      </c>
      <c r="Y272" s="5">
        <v>0</v>
      </c>
    </row>
    <row r="273" spans="1:25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5">
        <v>0</v>
      </c>
      <c r="R273" s="5">
        <v>0</v>
      </c>
      <c r="S273" s="5">
        <v>0</v>
      </c>
      <c r="T273" s="189">
        <v>0</v>
      </c>
      <c r="U273" s="189">
        <v>0</v>
      </c>
      <c r="V273" s="5">
        <v>0</v>
      </c>
      <c r="W273" s="5">
        <v>0</v>
      </c>
      <c r="X273" s="5">
        <v>0</v>
      </c>
      <c r="Y273" s="5">
        <v>0</v>
      </c>
    </row>
    <row r="274" spans="1:25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5">
        <v>0</v>
      </c>
      <c r="R274" s="5">
        <v>0</v>
      </c>
      <c r="S274" s="5">
        <v>0</v>
      </c>
      <c r="T274" s="189">
        <v>0</v>
      </c>
      <c r="U274" s="189">
        <v>0</v>
      </c>
      <c r="V274" s="5">
        <v>0</v>
      </c>
      <c r="W274" s="5">
        <v>0</v>
      </c>
      <c r="X274" s="5">
        <v>0</v>
      </c>
      <c r="Y274" s="5">
        <v>0</v>
      </c>
    </row>
    <row r="275" spans="1:25" x14ac:dyDescent="0.2">
      <c r="A275" s="144" t="s">
        <v>167</v>
      </c>
      <c r="B275" s="144">
        <v>2</v>
      </c>
      <c r="C275" s="144">
        <v>6</v>
      </c>
      <c r="D275" s="144">
        <v>1</v>
      </c>
      <c r="E275" s="144">
        <v>7</v>
      </c>
      <c r="F275" s="144">
        <v>0</v>
      </c>
      <c r="G275" s="144">
        <v>0</v>
      </c>
      <c r="H275" s="144">
        <v>0</v>
      </c>
      <c r="I275" s="145"/>
      <c r="J275" s="146"/>
      <c r="K275" s="146"/>
      <c r="L275" s="146" t="s">
        <v>166</v>
      </c>
      <c r="M275" s="146"/>
      <c r="N275" s="173"/>
      <c r="O275" s="146"/>
      <c r="P275" s="147"/>
      <c r="Q275" s="148">
        <v>0</v>
      </c>
      <c r="R275" s="148">
        <v>0</v>
      </c>
      <c r="S275" s="148">
        <v>0</v>
      </c>
      <c r="T275" s="197">
        <v>0</v>
      </c>
      <c r="U275" s="197">
        <v>0</v>
      </c>
      <c r="V275" s="148">
        <v>0</v>
      </c>
      <c r="W275" s="148">
        <v>0</v>
      </c>
      <c r="X275" s="148">
        <v>0</v>
      </c>
      <c r="Y275" s="148">
        <v>0</v>
      </c>
    </row>
    <row r="276" spans="1:25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5">
        <v>0</v>
      </c>
      <c r="R276" s="5">
        <v>0</v>
      </c>
      <c r="S276" s="5">
        <v>0</v>
      </c>
      <c r="T276" s="189">
        <v>0</v>
      </c>
      <c r="U276" s="189">
        <v>0</v>
      </c>
      <c r="V276" s="5">
        <v>0</v>
      </c>
      <c r="W276" s="5">
        <v>0</v>
      </c>
      <c r="X276" s="5">
        <v>0</v>
      </c>
      <c r="Y276" s="5">
        <v>0</v>
      </c>
    </row>
    <row r="277" spans="1:25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5">
        <v>0</v>
      </c>
      <c r="R277" s="5">
        <v>0</v>
      </c>
      <c r="S277" s="5">
        <v>0</v>
      </c>
      <c r="T277" s="189">
        <v>0</v>
      </c>
      <c r="U277" s="189">
        <v>0</v>
      </c>
      <c r="V277" s="5">
        <v>0</v>
      </c>
      <c r="W277" s="5">
        <v>0</v>
      </c>
      <c r="X277" s="5">
        <v>0</v>
      </c>
      <c r="Y277" s="5">
        <v>0</v>
      </c>
    </row>
    <row r="278" spans="1:25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5">
        <v>0</v>
      </c>
      <c r="R278" s="5">
        <v>0</v>
      </c>
      <c r="S278" s="5">
        <v>0</v>
      </c>
      <c r="T278" s="189">
        <v>0</v>
      </c>
      <c r="U278" s="189">
        <v>0</v>
      </c>
      <c r="V278" s="5">
        <v>0</v>
      </c>
      <c r="W278" s="5">
        <v>0</v>
      </c>
      <c r="X278" s="5">
        <v>0</v>
      </c>
      <c r="Y278" s="5">
        <v>0</v>
      </c>
    </row>
    <row r="279" spans="1:25" x14ac:dyDescent="0.2">
      <c r="A279" s="144" t="s">
        <v>159</v>
      </c>
      <c r="B279" s="144">
        <v>2</v>
      </c>
      <c r="C279" s="144">
        <v>6</v>
      </c>
      <c r="D279" s="144">
        <v>1</v>
      </c>
      <c r="E279" s="144">
        <v>8</v>
      </c>
      <c r="F279" s="144">
        <v>0</v>
      </c>
      <c r="G279" s="144">
        <v>0</v>
      </c>
      <c r="H279" s="144">
        <v>0</v>
      </c>
      <c r="I279" s="145"/>
      <c r="J279" s="146"/>
      <c r="K279" s="146"/>
      <c r="L279" s="146" t="s">
        <v>158</v>
      </c>
      <c r="M279" s="146"/>
      <c r="N279" s="173"/>
      <c r="O279" s="146"/>
      <c r="P279" s="147"/>
      <c r="Q279" s="148">
        <v>0</v>
      </c>
      <c r="R279" s="148">
        <v>0</v>
      </c>
      <c r="S279" s="148">
        <v>0</v>
      </c>
      <c r="T279" s="197">
        <v>0</v>
      </c>
      <c r="U279" s="197">
        <v>0</v>
      </c>
      <c r="V279" s="148">
        <v>0</v>
      </c>
      <c r="W279" s="148">
        <v>0</v>
      </c>
      <c r="X279" s="148">
        <v>0</v>
      </c>
      <c r="Y279" s="148">
        <v>0</v>
      </c>
    </row>
    <row r="280" spans="1:25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5">
        <v>0</v>
      </c>
      <c r="R280" s="5">
        <v>0</v>
      </c>
      <c r="S280" s="5">
        <v>0</v>
      </c>
      <c r="T280" s="189">
        <v>0</v>
      </c>
      <c r="U280" s="189">
        <v>0</v>
      </c>
      <c r="V280" s="5">
        <v>0</v>
      </c>
      <c r="W280" s="5">
        <v>0</v>
      </c>
      <c r="X280" s="5">
        <v>0</v>
      </c>
      <c r="Y280" s="5">
        <v>0</v>
      </c>
    </row>
    <row r="281" spans="1:25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5">
        <v>0</v>
      </c>
      <c r="R281" s="5">
        <v>0</v>
      </c>
      <c r="S281" s="5">
        <v>0</v>
      </c>
      <c r="T281" s="189">
        <v>0</v>
      </c>
      <c r="U281" s="189">
        <v>0</v>
      </c>
      <c r="V281" s="5">
        <v>0</v>
      </c>
      <c r="W281" s="5">
        <v>0</v>
      </c>
      <c r="X281" s="5">
        <v>0</v>
      </c>
      <c r="Y281" s="5">
        <v>0</v>
      </c>
    </row>
    <row r="282" spans="1:25" x14ac:dyDescent="0.2">
      <c r="A282" s="144" t="s">
        <v>155</v>
      </c>
      <c r="B282" s="144">
        <v>2</v>
      </c>
      <c r="C282" s="144">
        <v>6</v>
      </c>
      <c r="D282" s="144">
        <v>1</v>
      </c>
      <c r="E282" s="144">
        <v>9</v>
      </c>
      <c r="F282" s="144">
        <v>0</v>
      </c>
      <c r="G282" s="144">
        <v>0</v>
      </c>
      <c r="H282" s="144">
        <v>0</v>
      </c>
      <c r="I282" s="145"/>
      <c r="J282" s="146"/>
      <c r="K282" s="146"/>
      <c r="L282" s="146" t="s">
        <v>154</v>
      </c>
      <c r="M282" s="146"/>
      <c r="N282" s="173"/>
      <c r="O282" s="146"/>
      <c r="P282" s="147"/>
      <c r="Q282" s="148">
        <v>0</v>
      </c>
      <c r="R282" s="148">
        <v>0</v>
      </c>
      <c r="S282" s="148">
        <v>0</v>
      </c>
      <c r="T282" s="197">
        <v>0</v>
      </c>
      <c r="U282" s="197">
        <v>0</v>
      </c>
      <c r="V282" s="148">
        <v>0</v>
      </c>
      <c r="W282" s="148">
        <v>0</v>
      </c>
      <c r="X282" s="148">
        <v>0</v>
      </c>
      <c r="Y282" s="148">
        <v>0</v>
      </c>
    </row>
    <row r="283" spans="1:25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5">
        <v>0</v>
      </c>
      <c r="R283" s="5">
        <v>0</v>
      </c>
      <c r="S283" s="5">
        <v>0</v>
      </c>
      <c r="T283" s="189">
        <v>0</v>
      </c>
      <c r="U283" s="189">
        <v>0</v>
      </c>
      <c r="V283" s="5">
        <v>0</v>
      </c>
      <c r="W283" s="5">
        <v>0</v>
      </c>
      <c r="X283" s="5">
        <v>0</v>
      </c>
      <c r="Y283" s="5">
        <v>0</v>
      </c>
    </row>
    <row r="284" spans="1:25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5">
        <v>0</v>
      </c>
      <c r="R284" s="5">
        <v>0</v>
      </c>
      <c r="S284" s="5">
        <v>0</v>
      </c>
      <c r="T284" s="189">
        <v>0</v>
      </c>
      <c r="U284" s="189">
        <v>0</v>
      </c>
      <c r="V284" s="5">
        <v>0</v>
      </c>
      <c r="W284" s="5">
        <v>0</v>
      </c>
      <c r="X284" s="5">
        <v>0</v>
      </c>
      <c r="Y284" s="5">
        <v>0</v>
      </c>
    </row>
    <row r="285" spans="1:25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5">
        <v>0</v>
      </c>
      <c r="R285" s="5">
        <v>0</v>
      </c>
      <c r="S285" s="5">
        <v>0</v>
      </c>
      <c r="T285" s="189">
        <v>0</v>
      </c>
      <c r="U285" s="189">
        <v>0</v>
      </c>
      <c r="V285" s="5">
        <v>0</v>
      </c>
      <c r="W285" s="5">
        <v>0</v>
      </c>
      <c r="X285" s="5">
        <v>0</v>
      </c>
      <c r="Y285" s="5">
        <v>0</v>
      </c>
    </row>
    <row r="286" spans="1:25" x14ac:dyDescent="0.2">
      <c r="A286" s="144" t="s">
        <v>147</v>
      </c>
      <c r="B286" s="144">
        <v>2</v>
      </c>
      <c r="C286" s="144">
        <v>6</v>
      </c>
      <c r="D286" s="144">
        <v>2</v>
      </c>
      <c r="E286" s="144">
        <v>0</v>
      </c>
      <c r="F286" s="144">
        <v>0</v>
      </c>
      <c r="G286" s="144">
        <v>0</v>
      </c>
      <c r="H286" s="144">
        <v>0</v>
      </c>
      <c r="I286" s="145"/>
      <c r="J286" s="146"/>
      <c r="K286" s="146" t="s">
        <v>146</v>
      </c>
      <c r="L286" s="146"/>
      <c r="M286" s="146"/>
      <c r="N286" s="173"/>
      <c r="O286" s="146"/>
      <c r="P286" s="147"/>
      <c r="Q286" s="148">
        <v>0</v>
      </c>
      <c r="R286" s="148">
        <v>0</v>
      </c>
      <c r="S286" s="148">
        <v>0</v>
      </c>
      <c r="T286" s="197">
        <v>0</v>
      </c>
      <c r="U286" s="197">
        <v>0</v>
      </c>
      <c r="V286" s="148">
        <v>0</v>
      </c>
      <c r="W286" s="148">
        <v>0</v>
      </c>
      <c r="X286" s="148">
        <v>0</v>
      </c>
      <c r="Y286" s="148">
        <v>0</v>
      </c>
    </row>
    <row r="287" spans="1:25" x14ac:dyDescent="0.2">
      <c r="A287" s="144" t="s">
        <v>145</v>
      </c>
      <c r="B287" s="144">
        <v>2</v>
      </c>
      <c r="C287" s="144">
        <v>6</v>
      </c>
      <c r="D287" s="144">
        <v>2</v>
      </c>
      <c r="E287" s="144">
        <v>2</v>
      </c>
      <c r="F287" s="144">
        <v>0</v>
      </c>
      <c r="G287" s="144">
        <v>0</v>
      </c>
      <c r="H287" s="144">
        <v>0</v>
      </c>
      <c r="I287" s="145"/>
      <c r="J287" s="146"/>
      <c r="K287" s="146"/>
      <c r="L287" s="146" t="s">
        <v>144</v>
      </c>
      <c r="M287" s="146"/>
      <c r="N287" s="173"/>
      <c r="O287" s="146"/>
      <c r="P287" s="147"/>
      <c r="Q287" s="148">
        <v>0</v>
      </c>
      <c r="R287" s="148">
        <v>0</v>
      </c>
      <c r="S287" s="148">
        <v>0</v>
      </c>
      <c r="T287" s="197">
        <v>0</v>
      </c>
      <c r="U287" s="197">
        <v>0</v>
      </c>
      <c r="V287" s="148">
        <v>0</v>
      </c>
      <c r="W287" s="148">
        <v>0</v>
      </c>
      <c r="X287" s="148">
        <v>0</v>
      </c>
      <c r="Y287" s="148">
        <v>0</v>
      </c>
    </row>
    <row r="288" spans="1:25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5">
        <v>0</v>
      </c>
      <c r="R288" s="5">
        <v>0</v>
      </c>
      <c r="S288" s="5">
        <v>0</v>
      </c>
      <c r="T288" s="189">
        <v>0</v>
      </c>
      <c r="U288" s="189">
        <v>0</v>
      </c>
      <c r="V288" s="5">
        <v>0</v>
      </c>
      <c r="W288" s="5">
        <v>0</v>
      </c>
      <c r="X288" s="5">
        <v>0</v>
      </c>
      <c r="Y288" s="5">
        <v>0</v>
      </c>
    </row>
    <row r="289" spans="1:25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5">
        <v>0</v>
      </c>
      <c r="R289" s="5">
        <v>0</v>
      </c>
      <c r="S289" s="5">
        <v>0</v>
      </c>
      <c r="T289" s="189">
        <v>0</v>
      </c>
      <c r="U289" s="189">
        <v>0</v>
      </c>
      <c r="V289" s="5">
        <v>0</v>
      </c>
      <c r="W289" s="5">
        <v>0</v>
      </c>
      <c r="X289" s="5">
        <v>0</v>
      </c>
      <c r="Y289" s="5">
        <v>0</v>
      </c>
    </row>
    <row r="290" spans="1:25" x14ac:dyDescent="0.2">
      <c r="A290" s="144" t="s">
        <v>141</v>
      </c>
      <c r="B290" s="144">
        <v>2</v>
      </c>
      <c r="C290" s="144">
        <v>6</v>
      </c>
      <c r="D290" s="144">
        <v>2</v>
      </c>
      <c r="E290" s="144">
        <v>3</v>
      </c>
      <c r="F290" s="144">
        <v>0</v>
      </c>
      <c r="G290" s="144">
        <v>0</v>
      </c>
      <c r="H290" s="144">
        <v>0</v>
      </c>
      <c r="I290" s="145"/>
      <c r="J290" s="146"/>
      <c r="K290" s="146"/>
      <c r="L290" s="146" t="s">
        <v>140</v>
      </c>
      <c r="M290" s="146"/>
      <c r="N290" s="173"/>
      <c r="O290" s="146"/>
      <c r="P290" s="147"/>
      <c r="Q290" s="148">
        <v>0</v>
      </c>
      <c r="R290" s="148">
        <v>0</v>
      </c>
      <c r="S290" s="148">
        <v>0</v>
      </c>
      <c r="T290" s="197">
        <v>0</v>
      </c>
      <c r="U290" s="197">
        <v>0</v>
      </c>
      <c r="V290" s="148">
        <v>0</v>
      </c>
      <c r="W290" s="148">
        <v>0</v>
      </c>
      <c r="X290" s="148">
        <v>0</v>
      </c>
      <c r="Y290" s="148">
        <v>0</v>
      </c>
    </row>
    <row r="291" spans="1:25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5">
        <v>0</v>
      </c>
      <c r="R291" s="5">
        <v>0</v>
      </c>
      <c r="S291" s="5">
        <v>0</v>
      </c>
      <c r="T291" s="189">
        <v>0</v>
      </c>
      <c r="U291" s="189">
        <v>0</v>
      </c>
      <c r="V291" s="5">
        <v>0</v>
      </c>
      <c r="W291" s="5">
        <v>0</v>
      </c>
      <c r="X291" s="5">
        <v>0</v>
      </c>
      <c r="Y291" s="5">
        <v>0</v>
      </c>
    </row>
    <row r="292" spans="1:25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5">
        <v>0</v>
      </c>
      <c r="R292" s="5">
        <v>0</v>
      </c>
      <c r="S292" s="5">
        <v>0</v>
      </c>
      <c r="T292" s="189">
        <v>0</v>
      </c>
      <c r="U292" s="189">
        <v>0</v>
      </c>
      <c r="V292" s="5">
        <v>0</v>
      </c>
      <c r="W292" s="5">
        <v>0</v>
      </c>
      <c r="X292" s="5">
        <v>0</v>
      </c>
      <c r="Y292" s="5">
        <v>0</v>
      </c>
    </row>
    <row r="293" spans="1:25" x14ac:dyDescent="0.2">
      <c r="A293" s="139" t="s">
        <v>135</v>
      </c>
      <c r="B293" s="139">
        <v>2</v>
      </c>
      <c r="C293" s="139">
        <v>5</v>
      </c>
      <c r="D293" s="139">
        <v>0</v>
      </c>
      <c r="E293" s="139">
        <v>0</v>
      </c>
      <c r="F293" s="139">
        <v>0</v>
      </c>
      <c r="G293" s="139">
        <v>0</v>
      </c>
      <c r="H293" s="139">
        <v>0</v>
      </c>
      <c r="I293" s="145"/>
      <c r="J293" s="141" t="s">
        <v>134</v>
      </c>
      <c r="K293" s="146"/>
      <c r="L293" s="146"/>
      <c r="M293" s="146"/>
      <c r="N293" s="146"/>
      <c r="O293" s="146"/>
      <c r="P293" s="147"/>
      <c r="Q293" s="143">
        <v>0</v>
      </c>
      <c r="R293" s="143">
        <v>0</v>
      </c>
      <c r="S293" s="143">
        <v>0</v>
      </c>
      <c r="T293" s="196">
        <v>0</v>
      </c>
      <c r="U293" s="196">
        <v>0</v>
      </c>
      <c r="V293" s="143">
        <v>0</v>
      </c>
      <c r="W293" s="143">
        <v>0</v>
      </c>
      <c r="X293" s="143">
        <v>0</v>
      </c>
      <c r="Y293" s="143">
        <v>0</v>
      </c>
    </row>
    <row r="294" spans="1:25" x14ac:dyDescent="0.2">
      <c r="A294" s="144" t="s">
        <v>133</v>
      </c>
      <c r="B294" s="144">
        <v>2</v>
      </c>
      <c r="C294" s="144">
        <v>5</v>
      </c>
      <c r="D294" s="144">
        <v>1</v>
      </c>
      <c r="E294" s="144">
        <v>0</v>
      </c>
      <c r="F294" s="144">
        <v>0</v>
      </c>
      <c r="G294" s="144">
        <v>0</v>
      </c>
      <c r="H294" s="144">
        <v>0</v>
      </c>
      <c r="I294" s="145"/>
      <c r="J294" s="146"/>
      <c r="K294" s="146" t="s">
        <v>132</v>
      </c>
      <c r="L294" s="146"/>
      <c r="M294" s="146"/>
      <c r="N294" s="149"/>
      <c r="O294" s="146"/>
      <c r="P294" s="147"/>
      <c r="Q294" s="148">
        <v>0</v>
      </c>
      <c r="R294" s="148">
        <v>0</v>
      </c>
      <c r="S294" s="148">
        <v>0</v>
      </c>
      <c r="T294" s="197">
        <v>0</v>
      </c>
      <c r="U294" s="197">
        <v>0</v>
      </c>
      <c r="V294" s="148">
        <v>0</v>
      </c>
      <c r="W294" s="148">
        <v>0</v>
      </c>
      <c r="X294" s="148">
        <v>0</v>
      </c>
      <c r="Y294" s="148">
        <v>0</v>
      </c>
    </row>
    <row r="295" spans="1:25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5">
        <v>0</v>
      </c>
      <c r="R295" s="5">
        <v>0</v>
      </c>
      <c r="S295" s="5">
        <v>0</v>
      </c>
      <c r="T295" s="189">
        <v>0</v>
      </c>
      <c r="U295" s="189">
        <v>0</v>
      </c>
      <c r="V295" s="5">
        <v>0</v>
      </c>
      <c r="W295" s="5">
        <v>0</v>
      </c>
      <c r="X295" s="5">
        <v>0</v>
      </c>
      <c r="Y295" s="5">
        <v>0</v>
      </c>
    </row>
    <row r="296" spans="1:25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5">
        <v>0</v>
      </c>
      <c r="R296" s="5">
        <v>0</v>
      </c>
      <c r="S296" s="5">
        <v>0</v>
      </c>
      <c r="T296" s="189">
        <v>0</v>
      </c>
      <c r="U296" s="189">
        <v>0</v>
      </c>
      <c r="V296" s="5">
        <v>0</v>
      </c>
      <c r="W296" s="5">
        <v>0</v>
      </c>
      <c r="X296" s="5">
        <v>0</v>
      </c>
      <c r="Y296" s="5">
        <v>0</v>
      </c>
    </row>
    <row r="297" spans="1:25" x14ac:dyDescent="0.2">
      <c r="A297" s="139" t="s">
        <v>127</v>
      </c>
      <c r="B297" s="139">
        <v>3</v>
      </c>
      <c r="C297" s="139">
        <v>0</v>
      </c>
      <c r="D297" s="139">
        <v>0</v>
      </c>
      <c r="E297" s="139">
        <v>0</v>
      </c>
      <c r="F297" s="139">
        <v>0</v>
      </c>
      <c r="G297" s="139">
        <v>0</v>
      </c>
      <c r="H297" s="139">
        <v>0</v>
      </c>
      <c r="I297" s="140" t="s">
        <v>126</v>
      </c>
      <c r="J297" s="146"/>
      <c r="K297" s="146"/>
      <c r="L297" s="146"/>
      <c r="M297" s="146"/>
      <c r="N297" s="146"/>
      <c r="O297" s="146"/>
      <c r="P297" s="147"/>
      <c r="Q297" s="143">
        <v>0</v>
      </c>
      <c r="R297" s="143">
        <v>0</v>
      </c>
      <c r="S297" s="143">
        <v>0</v>
      </c>
      <c r="T297" s="196">
        <v>0</v>
      </c>
      <c r="U297" s="196">
        <v>0</v>
      </c>
      <c r="V297" s="143">
        <v>0</v>
      </c>
      <c r="W297" s="143">
        <v>0</v>
      </c>
      <c r="X297" s="143">
        <v>0</v>
      </c>
      <c r="Y297" s="143">
        <v>0</v>
      </c>
    </row>
    <row r="298" spans="1:25" x14ac:dyDescent="0.2">
      <c r="A298" s="139" t="s">
        <v>125</v>
      </c>
      <c r="B298" s="139">
        <v>3</v>
      </c>
      <c r="C298" s="139">
        <v>1</v>
      </c>
      <c r="D298" s="139">
        <v>0</v>
      </c>
      <c r="E298" s="139">
        <v>0</v>
      </c>
      <c r="F298" s="139">
        <v>0</v>
      </c>
      <c r="G298" s="139">
        <v>0</v>
      </c>
      <c r="H298" s="139">
        <v>0</v>
      </c>
      <c r="I298" s="145"/>
      <c r="J298" s="141" t="s">
        <v>124</v>
      </c>
      <c r="K298" s="146"/>
      <c r="L298" s="146"/>
      <c r="M298" s="146"/>
      <c r="N298" s="146"/>
      <c r="O298" s="146"/>
      <c r="P298" s="147"/>
      <c r="Q298" s="143">
        <v>964712711</v>
      </c>
      <c r="R298" s="143">
        <v>961822806</v>
      </c>
      <c r="S298" s="143">
        <v>890238224</v>
      </c>
      <c r="T298" s="196">
        <v>1112137218.3800001</v>
      </c>
      <c r="U298" s="196">
        <v>1269899186.5899999</v>
      </c>
      <c r="V298" s="143">
        <v>1314115373.3399999</v>
      </c>
      <c r="W298" s="143">
        <v>1268379811.21</v>
      </c>
      <c r="X298" s="143">
        <v>1051975492.3200001</v>
      </c>
      <c r="Y298" s="143">
        <v>1193373152.9000001</v>
      </c>
    </row>
    <row r="299" spans="1:25" x14ac:dyDescent="0.2">
      <c r="A299" s="144" t="s">
        <v>123</v>
      </c>
      <c r="B299" s="144">
        <v>3</v>
      </c>
      <c r="C299" s="144">
        <v>1</v>
      </c>
      <c r="D299" s="144">
        <v>1</v>
      </c>
      <c r="E299" s="144">
        <v>0</v>
      </c>
      <c r="F299" s="144">
        <v>0</v>
      </c>
      <c r="G299" s="144">
        <v>0</v>
      </c>
      <c r="H299" s="144">
        <v>0</v>
      </c>
      <c r="I299" s="145"/>
      <c r="J299" s="146"/>
      <c r="K299" s="146" t="s">
        <v>116</v>
      </c>
      <c r="L299" s="146"/>
      <c r="M299" s="146"/>
      <c r="N299" s="146"/>
      <c r="O299" s="146"/>
      <c r="P299" s="147"/>
      <c r="Q299" s="148">
        <v>964712711</v>
      </c>
      <c r="R299" s="148">
        <v>961822806</v>
      </c>
      <c r="S299" s="148">
        <v>890238224</v>
      </c>
      <c r="T299" s="197">
        <v>1112137218.3800001</v>
      </c>
      <c r="U299" s="197">
        <v>1269899186.5899999</v>
      </c>
      <c r="V299" s="148">
        <v>1314115373.3399999</v>
      </c>
      <c r="W299" s="148">
        <v>1268379811.21</v>
      </c>
      <c r="X299" s="148">
        <v>1051975492.3200001</v>
      </c>
      <c r="Y299" s="148">
        <v>1193373152.9000001</v>
      </c>
    </row>
    <row r="300" spans="1:25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5">
        <v>964712711</v>
      </c>
      <c r="R300" s="5">
        <v>961822806</v>
      </c>
      <c r="S300" s="5">
        <v>890238224</v>
      </c>
      <c r="T300" s="189">
        <v>1112137218.3800001</v>
      </c>
      <c r="U300" s="189">
        <v>1269899186.5899999</v>
      </c>
      <c r="V300" s="5">
        <v>1314115373.3399999</v>
      </c>
      <c r="W300" s="5">
        <v>1268379811.21</v>
      </c>
      <c r="X300" s="5">
        <v>1051975492.3200001</v>
      </c>
      <c r="Y300" s="5">
        <v>1193373152.9000001</v>
      </c>
    </row>
    <row r="301" spans="1:25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5">
        <v>0</v>
      </c>
      <c r="R301" s="5">
        <v>0</v>
      </c>
      <c r="S301" s="5">
        <v>0</v>
      </c>
      <c r="T301" s="189">
        <v>0</v>
      </c>
      <c r="U301" s="189">
        <v>0</v>
      </c>
      <c r="V301" s="5">
        <v>0</v>
      </c>
      <c r="W301" s="5">
        <v>0</v>
      </c>
      <c r="X301" s="5">
        <v>0</v>
      </c>
      <c r="Y301" s="5">
        <v>0</v>
      </c>
    </row>
    <row r="302" spans="1:25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5">
        <v>0</v>
      </c>
      <c r="R302" s="5">
        <v>0</v>
      </c>
      <c r="S302" s="5">
        <v>0</v>
      </c>
      <c r="T302" s="189">
        <v>0</v>
      </c>
      <c r="U302" s="189">
        <v>0</v>
      </c>
      <c r="V302" s="5">
        <v>0</v>
      </c>
      <c r="W302" s="5">
        <v>0</v>
      </c>
      <c r="X302" s="5">
        <v>0</v>
      </c>
      <c r="Y302" s="5">
        <v>0</v>
      </c>
    </row>
    <row r="303" spans="1:25" x14ac:dyDescent="0.2">
      <c r="A303" s="139" t="s">
        <v>119</v>
      </c>
      <c r="B303" s="139">
        <v>3</v>
      </c>
      <c r="C303" s="139">
        <v>2</v>
      </c>
      <c r="D303" s="139">
        <v>0</v>
      </c>
      <c r="E303" s="139">
        <v>0</v>
      </c>
      <c r="F303" s="139">
        <v>0</v>
      </c>
      <c r="G303" s="139">
        <v>0</v>
      </c>
      <c r="H303" s="139">
        <v>0</v>
      </c>
      <c r="I303" s="145"/>
      <c r="J303" s="141" t="s">
        <v>118</v>
      </c>
      <c r="K303" s="146"/>
      <c r="L303" s="146"/>
      <c r="M303" s="146"/>
      <c r="N303" s="146"/>
      <c r="O303" s="146"/>
      <c r="P303" s="147"/>
      <c r="Q303" s="143">
        <v>961822806</v>
      </c>
      <c r="R303" s="143">
        <v>890238224</v>
      </c>
      <c r="S303" s="143">
        <v>1112137218.3800001</v>
      </c>
      <c r="T303" s="196">
        <v>1269899186.5899999</v>
      </c>
      <c r="U303" s="196">
        <v>1314115373.3399999</v>
      </c>
      <c r="V303" s="143">
        <v>1268379811.21</v>
      </c>
      <c r="W303" s="143">
        <v>1051975492.3200001</v>
      </c>
      <c r="X303" s="143">
        <v>1193373152.9000001</v>
      </c>
      <c r="Y303" s="143">
        <v>1295602680.3499999</v>
      </c>
    </row>
    <row r="304" spans="1:25" x14ac:dyDescent="0.2">
      <c r="A304" s="144" t="s">
        <v>117</v>
      </c>
      <c r="B304" s="144">
        <v>3</v>
      </c>
      <c r="C304" s="144">
        <v>2</v>
      </c>
      <c r="D304" s="144">
        <v>1</v>
      </c>
      <c r="E304" s="144">
        <v>0</v>
      </c>
      <c r="F304" s="144">
        <v>0</v>
      </c>
      <c r="G304" s="144">
        <v>0</v>
      </c>
      <c r="H304" s="144">
        <v>0</v>
      </c>
      <c r="I304" s="145"/>
      <c r="J304" s="146"/>
      <c r="K304" s="146" t="s">
        <v>116</v>
      </c>
      <c r="L304" s="146"/>
      <c r="M304" s="146"/>
      <c r="N304" s="146"/>
      <c r="O304" s="146"/>
      <c r="P304" s="147"/>
      <c r="Q304" s="148">
        <v>961822806</v>
      </c>
      <c r="R304" s="148">
        <v>890238224</v>
      </c>
      <c r="S304" s="148">
        <v>1112137218.3800001</v>
      </c>
      <c r="T304" s="197">
        <v>1269899186.5899999</v>
      </c>
      <c r="U304" s="197">
        <v>1314115373.3399999</v>
      </c>
      <c r="V304" s="148">
        <v>1268379811.21</v>
      </c>
      <c r="W304" s="148">
        <v>1051975492.3200001</v>
      </c>
      <c r="X304" s="148">
        <v>1193373152.9000001</v>
      </c>
      <c r="Y304" s="148">
        <v>1295602680.3499999</v>
      </c>
    </row>
    <row r="305" spans="1:25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5">
        <v>961822806</v>
      </c>
      <c r="R305" s="5">
        <v>890238224</v>
      </c>
      <c r="S305" s="174">
        <v>1112137218.3800001</v>
      </c>
      <c r="T305" s="189">
        <v>1269899186.5899999</v>
      </c>
      <c r="U305" s="193">
        <v>1314115373.3399999</v>
      </c>
      <c r="V305" s="5">
        <v>1268379811.21</v>
      </c>
      <c r="W305" s="5">
        <v>1051975492.3200001</v>
      </c>
      <c r="X305" s="5">
        <v>1193373152.9000001</v>
      </c>
      <c r="Y305" s="5">
        <v>1295602680.3499999</v>
      </c>
    </row>
    <row r="306" spans="1:25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5">
        <v>0</v>
      </c>
      <c r="R306" s="5">
        <v>0</v>
      </c>
      <c r="S306" s="5">
        <v>0</v>
      </c>
      <c r="T306" s="189">
        <v>0</v>
      </c>
      <c r="U306" s="189">
        <v>0</v>
      </c>
      <c r="V306" s="5">
        <v>0</v>
      </c>
      <c r="W306" s="5">
        <v>0</v>
      </c>
      <c r="X306" s="5">
        <v>0</v>
      </c>
      <c r="Y306" s="5">
        <v>0</v>
      </c>
    </row>
    <row r="307" spans="1:25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5">
        <v>0</v>
      </c>
      <c r="R307" s="5">
        <v>0</v>
      </c>
      <c r="S307" s="5">
        <v>0</v>
      </c>
      <c r="T307" s="189">
        <v>0</v>
      </c>
      <c r="U307" s="189">
        <v>0</v>
      </c>
      <c r="V307" s="5">
        <v>0</v>
      </c>
      <c r="W307" s="5">
        <v>0</v>
      </c>
      <c r="X307" s="5">
        <v>0</v>
      </c>
      <c r="Y307" s="5">
        <v>0</v>
      </c>
    </row>
    <row r="308" spans="1:25" x14ac:dyDescent="0.2">
      <c r="A308" s="139" t="s">
        <v>109</v>
      </c>
      <c r="B308" s="139">
        <v>4</v>
      </c>
      <c r="C308" s="139">
        <v>0</v>
      </c>
      <c r="D308" s="139">
        <v>0</v>
      </c>
      <c r="E308" s="139">
        <v>0</v>
      </c>
      <c r="F308" s="139">
        <v>0</v>
      </c>
      <c r="G308" s="139">
        <v>0</v>
      </c>
      <c r="H308" s="139">
        <v>0</v>
      </c>
      <c r="I308" s="140" t="s">
        <v>108</v>
      </c>
      <c r="J308" s="146"/>
      <c r="K308" s="146"/>
      <c r="L308" s="146"/>
      <c r="M308" s="146"/>
      <c r="N308" s="146"/>
      <c r="O308" s="146"/>
      <c r="P308" s="147"/>
      <c r="Q308" s="143">
        <v>0</v>
      </c>
      <c r="R308" s="143">
        <v>0</v>
      </c>
      <c r="S308" s="143">
        <v>0</v>
      </c>
      <c r="T308" s="196">
        <v>0</v>
      </c>
      <c r="U308" s="196">
        <v>0</v>
      </c>
      <c r="V308" s="143">
        <v>0</v>
      </c>
      <c r="W308" s="143">
        <v>0</v>
      </c>
      <c r="X308" s="143">
        <v>0</v>
      </c>
      <c r="Y308" s="143">
        <v>0</v>
      </c>
    </row>
    <row r="309" spans="1:25" x14ac:dyDescent="0.2">
      <c r="A309" s="139" t="s">
        <v>107</v>
      </c>
      <c r="B309" s="139">
        <v>4</v>
      </c>
      <c r="C309" s="139">
        <v>1</v>
      </c>
      <c r="D309" s="139">
        <v>1</v>
      </c>
      <c r="E309" s="139">
        <v>0</v>
      </c>
      <c r="F309" s="139">
        <v>0</v>
      </c>
      <c r="G309" s="139">
        <v>0</v>
      </c>
      <c r="H309" s="139">
        <v>0</v>
      </c>
      <c r="I309" s="145"/>
      <c r="J309" s="141" t="s">
        <v>106</v>
      </c>
      <c r="K309" s="149"/>
      <c r="L309" s="146"/>
      <c r="M309" s="146"/>
      <c r="N309" s="146"/>
      <c r="O309" s="146"/>
      <c r="P309" s="147"/>
      <c r="Q309" s="143">
        <v>0</v>
      </c>
      <c r="R309" s="143">
        <v>0</v>
      </c>
      <c r="S309" s="143">
        <v>0</v>
      </c>
      <c r="T309" s="196">
        <v>0</v>
      </c>
      <c r="U309" s="196">
        <v>0</v>
      </c>
      <c r="V309" s="143">
        <v>0</v>
      </c>
      <c r="W309" s="143">
        <v>0</v>
      </c>
      <c r="X309" s="143">
        <v>0</v>
      </c>
      <c r="Y309" s="143">
        <v>0</v>
      </c>
    </row>
    <row r="310" spans="1:25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5">
        <v>0</v>
      </c>
      <c r="R310" s="5">
        <v>0</v>
      </c>
      <c r="S310" s="5">
        <v>0</v>
      </c>
      <c r="T310" s="189">
        <v>0</v>
      </c>
      <c r="U310" s="189">
        <v>0</v>
      </c>
      <c r="V310" s="5">
        <v>0</v>
      </c>
      <c r="W310" s="5">
        <v>0</v>
      </c>
      <c r="X310" s="5">
        <v>0</v>
      </c>
      <c r="Y310" s="5">
        <v>0</v>
      </c>
    </row>
    <row r="311" spans="1:25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5">
        <v>0</v>
      </c>
      <c r="R311" s="5">
        <v>0</v>
      </c>
      <c r="S311" s="5">
        <v>0</v>
      </c>
      <c r="T311" s="189">
        <v>0</v>
      </c>
      <c r="U311" s="189">
        <v>0</v>
      </c>
      <c r="V311" s="5">
        <v>0</v>
      </c>
      <c r="W311" s="5">
        <v>0</v>
      </c>
      <c r="X311" s="5">
        <v>0</v>
      </c>
      <c r="Y311" s="5">
        <v>0</v>
      </c>
    </row>
    <row r="312" spans="1:25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5">
        <v>0</v>
      </c>
      <c r="R312" s="5">
        <v>0</v>
      </c>
      <c r="S312" s="5">
        <v>0</v>
      </c>
      <c r="T312" s="189">
        <v>0</v>
      </c>
      <c r="U312" s="189">
        <v>0</v>
      </c>
      <c r="V312" s="5">
        <v>0</v>
      </c>
      <c r="W312" s="5">
        <v>0</v>
      </c>
      <c r="X312" s="5">
        <v>0</v>
      </c>
      <c r="Y312" s="5">
        <v>0</v>
      </c>
    </row>
    <row r="313" spans="1:25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5">
        <v>0</v>
      </c>
      <c r="R313" s="5">
        <v>0</v>
      </c>
      <c r="S313" s="5">
        <v>0</v>
      </c>
      <c r="T313" s="189">
        <v>0</v>
      </c>
      <c r="U313" s="189">
        <v>0</v>
      </c>
      <c r="V313" s="5">
        <v>0</v>
      </c>
      <c r="W313" s="5">
        <v>0</v>
      </c>
      <c r="X313" s="5">
        <v>0</v>
      </c>
      <c r="Y313" s="5">
        <v>0</v>
      </c>
    </row>
    <row r="314" spans="1:25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175"/>
      <c r="Q314" s="5">
        <v>0</v>
      </c>
      <c r="R314" s="5">
        <v>0</v>
      </c>
      <c r="S314" s="5">
        <v>0</v>
      </c>
      <c r="T314" s="189">
        <v>0</v>
      </c>
      <c r="U314" s="189">
        <v>0</v>
      </c>
      <c r="V314" s="5">
        <v>0</v>
      </c>
      <c r="W314" s="5">
        <v>0</v>
      </c>
      <c r="X314" s="5">
        <v>0</v>
      </c>
      <c r="Y314" s="5">
        <v>0</v>
      </c>
    </row>
    <row r="315" spans="1:25" x14ac:dyDescent="0.2">
      <c r="A315" s="139" t="s">
        <v>97</v>
      </c>
      <c r="B315" s="139">
        <v>5</v>
      </c>
      <c r="C315" s="139">
        <v>1</v>
      </c>
      <c r="D315" s="139">
        <v>0</v>
      </c>
      <c r="E315" s="139">
        <v>0</v>
      </c>
      <c r="F315" s="139">
        <v>0</v>
      </c>
      <c r="G315" s="139">
        <v>0</v>
      </c>
      <c r="H315" s="139">
        <v>0</v>
      </c>
      <c r="I315" s="140" t="s">
        <v>96</v>
      </c>
      <c r="J315" s="149"/>
      <c r="K315" s="146"/>
      <c r="L315" s="146"/>
      <c r="M315" s="146"/>
      <c r="N315" s="146"/>
      <c r="O315" s="146"/>
      <c r="P315" s="147"/>
      <c r="Q315" s="143">
        <v>0</v>
      </c>
      <c r="R315" s="143">
        <v>0</v>
      </c>
      <c r="S315" s="143">
        <v>0</v>
      </c>
      <c r="T315" s="196">
        <v>0</v>
      </c>
      <c r="U315" s="196">
        <v>0</v>
      </c>
      <c r="V315" s="143">
        <v>0</v>
      </c>
      <c r="W315" s="143">
        <v>0</v>
      </c>
      <c r="X315" s="143">
        <v>0</v>
      </c>
      <c r="Y315" s="143">
        <v>0</v>
      </c>
    </row>
    <row r="316" spans="1:25" x14ac:dyDescent="0.2">
      <c r="A316" s="139" t="s">
        <v>95</v>
      </c>
      <c r="B316" s="139">
        <v>5</v>
      </c>
      <c r="C316" s="139">
        <v>1</v>
      </c>
      <c r="D316" s="139">
        <v>1</v>
      </c>
      <c r="E316" s="139">
        <v>0</v>
      </c>
      <c r="F316" s="139">
        <v>0</v>
      </c>
      <c r="G316" s="139">
        <v>0</v>
      </c>
      <c r="H316" s="139">
        <v>0</v>
      </c>
      <c r="I316" s="145"/>
      <c r="J316" s="141" t="s">
        <v>94</v>
      </c>
      <c r="K316" s="149"/>
      <c r="L316" s="146"/>
      <c r="M316" s="146"/>
      <c r="N316" s="146"/>
      <c r="O316" s="146"/>
      <c r="P316" s="147"/>
      <c r="Q316" s="143">
        <v>284897395</v>
      </c>
      <c r="R316" s="143">
        <v>346319022</v>
      </c>
      <c r="S316" s="143">
        <v>786956520.48000002</v>
      </c>
      <c r="T316" s="196">
        <v>433994908.94</v>
      </c>
      <c r="U316" s="196">
        <v>348599541.68000001</v>
      </c>
      <c r="V316" s="143">
        <v>318077727.07999998</v>
      </c>
      <c r="W316" s="143">
        <v>358672916.85000002</v>
      </c>
      <c r="X316" s="143">
        <v>478154592.45999998</v>
      </c>
      <c r="Y316" s="143">
        <v>434548974.61000001</v>
      </c>
    </row>
    <row r="317" spans="1:25" x14ac:dyDescent="0.2">
      <c r="A317" s="144" t="s">
        <v>93</v>
      </c>
      <c r="B317" s="144">
        <v>5</v>
      </c>
      <c r="C317" s="144">
        <v>1</v>
      </c>
      <c r="D317" s="144">
        <v>1</v>
      </c>
      <c r="E317" s="144">
        <v>1</v>
      </c>
      <c r="F317" s="144">
        <v>0</v>
      </c>
      <c r="G317" s="144">
        <v>0</v>
      </c>
      <c r="H317" s="144">
        <v>0</v>
      </c>
      <c r="I317" s="145"/>
      <c r="J317" s="146"/>
      <c r="K317" s="146" t="s">
        <v>92</v>
      </c>
      <c r="L317" s="149"/>
      <c r="M317" s="146"/>
      <c r="N317" s="146"/>
      <c r="O317" s="146"/>
      <c r="P317" s="147"/>
      <c r="Q317" s="148">
        <v>210878013</v>
      </c>
      <c r="R317" s="148">
        <v>232795118</v>
      </c>
      <c r="S317" s="148">
        <v>280524796.93000001</v>
      </c>
      <c r="T317" s="197">
        <v>225992975.66999999</v>
      </c>
      <c r="U317" s="197">
        <v>285282615.38</v>
      </c>
      <c r="V317" s="148">
        <v>258787661.72999999</v>
      </c>
      <c r="W317" s="148">
        <v>260826408.25999999</v>
      </c>
      <c r="X317" s="148">
        <v>329654001.95999998</v>
      </c>
      <c r="Y317" s="148">
        <v>343322218.06999999</v>
      </c>
    </row>
    <row r="318" spans="1:25" x14ac:dyDescent="0.2">
      <c r="A318" s="144" t="s">
        <v>91</v>
      </c>
      <c r="B318" s="144">
        <v>5</v>
      </c>
      <c r="C318" s="144">
        <v>1</v>
      </c>
      <c r="D318" s="144">
        <v>1</v>
      </c>
      <c r="E318" s="144">
        <v>1</v>
      </c>
      <c r="F318" s="144">
        <v>1</v>
      </c>
      <c r="G318" s="144">
        <v>0</v>
      </c>
      <c r="H318" s="144">
        <v>0</v>
      </c>
      <c r="I318" s="145"/>
      <c r="J318" s="146"/>
      <c r="K318" s="146"/>
      <c r="L318" s="146" t="s">
        <v>90</v>
      </c>
      <c r="M318" s="146"/>
      <c r="N318" s="149"/>
      <c r="O318" s="146"/>
      <c r="P318" s="147"/>
      <c r="Q318" s="148">
        <v>0</v>
      </c>
      <c r="R318" s="148">
        <v>0</v>
      </c>
      <c r="S318" s="148">
        <v>0</v>
      </c>
      <c r="T318" s="197">
        <v>0</v>
      </c>
      <c r="U318" s="197">
        <v>0</v>
      </c>
      <c r="V318" s="148">
        <v>0</v>
      </c>
      <c r="W318" s="148">
        <v>0</v>
      </c>
      <c r="X318" s="148">
        <v>0</v>
      </c>
      <c r="Y318" s="148">
        <v>0</v>
      </c>
    </row>
    <row r="319" spans="1:25" x14ac:dyDescent="0.2">
      <c r="A319" s="144" t="s">
        <v>89</v>
      </c>
      <c r="B319" s="144">
        <v>5</v>
      </c>
      <c r="C319" s="144">
        <v>1</v>
      </c>
      <c r="D319" s="144">
        <v>1</v>
      </c>
      <c r="E319" s="144">
        <v>1</v>
      </c>
      <c r="F319" s="144">
        <v>2</v>
      </c>
      <c r="G319" s="144">
        <v>0</v>
      </c>
      <c r="H319" s="144">
        <v>0</v>
      </c>
      <c r="I319" s="145"/>
      <c r="J319" s="146"/>
      <c r="K319" s="146"/>
      <c r="L319" s="146" t="s">
        <v>88</v>
      </c>
      <c r="M319" s="146"/>
      <c r="N319" s="149"/>
      <c r="O319" s="146"/>
      <c r="P319" s="147"/>
      <c r="Q319" s="148">
        <v>189063829</v>
      </c>
      <c r="R319" s="148">
        <v>205286430</v>
      </c>
      <c r="S319" s="148">
        <v>256815374.31999999</v>
      </c>
      <c r="T319" s="197">
        <v>185478665.31</v>
      </c>
      <c r="U319" s="197">
        <v>247685600.28999999</v>
      </c>
      <c r="V319" s="148">
        <v>232784347.47999999</v>
      </c>
      <c r="W319" s="148">
        <v>189601772.37</v>
      </c>
      <c r="X319" s="148">
        <v>271448869.13</v>
      </c>
      <c r="Y319" s="148">
        <v>302218114.5</v>
      </c>
    </row>
    <row r="320" spans="1:25" x14ac:dyDescent="0.2">
      <c r="A320" s="144" t="s">
        <v>87</v>
      </c>
      <c r="B320" s="144">
        <v>5</v>
      </c>
      <c r="C320" s="144">
        <v>1</v>
      </c>
      <c r="D320" s="144">
        <v>1</v>
      </c>
      <c r="E320" s="144">
        <v>1</v>
      </c>
      <c r="F320" s="144">
        <v>3</v>
      </c>
      <c r="G320" s="144">
        <v>0</v>
      </c>
      <c r="H320" s="144">
        <v>0</v>
      </c>
      <c r="I320" s="145"/>
      <c r="J320" s="146"/>
      <c r="K320" s="146"/>
      <c r="L320" s="146" t="s">
        <v>86</v>
      </c>
      <c r="M320" s="146"/>
      <c r="N320" s="149"/>
      <c r="O320" s="146"/>
      <c r="P320" s="147"/>
      <c r="Q320" s="148">
        <v>21814184</v>
      </c>
      <c r="R320" s="148">
        <v>27508688</v>
      </c>
      <c r="S320" s="148">
        <v>23709422.609999999</v>
      </c>
      <c r="T320" s="197">
        <v>40514310.359999999</v>
      </c>
      <c r="U320" s="197">
        <v>37597015.090000004</v>
      </c>
      <c r="V320" s="148">
        <v>26003314.25</v>
      </c>
      <c r="W320" s="148">
        <v>71224635.890000001</v>
      </c>
      <c r="X320" s="148">
        <v>58205132.829999998</v>
      </c>
      <c r="Y320" s="148">
        <v>41104103.57</v>
      </c>
    </row>
    <row r="321" spans="1:25" x14ac:dyDescent="0.2">
      <c r="A321" s="144" t="s">
        <v>85</v>
      </c>
      <c r="B321" s="144">
        <v>5</v>
      </c>
      <c r="C321" s="144">
        <v>1</v>
      </c>
      <c r="D321" s="144">
        <v>1</v>
      </c>
      <c r="E321" s="144">
        <v>1</v>
      </c>
      <c r="F321" s="144">
        <v>3</v>
      </c>
      <c r="G321" s="144">
        <v>1</v>
      </c>
      <c r="H321" s="144">
        <v>0</v>
      </c>
      <c r="I321" s="145"/>
      <c r="J321" s="146"/>
      <c r="K321" s="146"/>
      <c r="L321" s="146"/>
      <c r="M321" s="146" t="s">
        <v>84</v>
      </c>
      <c r="N321" s="149"/>
      <c r="O321" s="146"/>
      <c r="P321" s="147"/>
      <c r="Q321" s="148">
        <v>6303998</v>
      </c>
      <c r="R321" s="148">
        <v>656632</v>
      </c>
      <c r="S321" s="148">
        <v>7054209.9199999999</v>
      </c>
      <c r="T321" s="197">
        <v>7179804.7199999997</v>
      </c>
      <c r="U321" s="197">
        <v>12508686.07</v>
      </c>
      <c r="V321" s="148">
        <v>7285747.9100000001</v>
      </c>
      <c r="W321" s="148">
        <v>9380537.4100000001</v>
      </c>
      <c r="X321" s="148">
        <v>7040220.1100000003</v>
      </c>
      <c r="Y321" s="148">
        <v>6067820.4500000002</v>
      </c>
    </row>
    <row r="322" spans="1:25" x14ac:dyDescent="0.2">
      <c r="A322" s="144" t="s">
        <v>83</v>
      </c>
      <c r="B322" s="144">
        <v>5</v>
      </c>
      <c r="C322" s="144">
        <v>1</v>
      </c>
      <c r="D322" s="144">
        <v>1</v>
      </c>
      <c r="E322" s="144">
        <v>1</v>
      </c>
      <c r="F322" s="144">
        <v>3</v>
      </c>
      <c r="G322" s="144">
        <v>2</v>
      </c>
      <c r="H322" s="144">
        <v>0</v>
      </c>
      <c r="I322" s="145"/>
      <c r="J322" s="146"/>
      <c r="K322" s="146"/>
      <c r="L322" s="146"/>
      <c r="M322" s="146" t="s">
        <v>82</v>
      </c>
      <c r="N322" s="149"/>
      <c r="O322" s="146"/>
      <c r="P322" s="147"/>
      <c r="Q322" s="148">
        <v>15510186</v>
      </c>
      <c r="R322" s="148">
        <v>26852056</v>
      </c>
      <c r="S322" s="148">
        <v>16655212.689999999</v>
      </c>
      <c r="T322" s="197">
        <v>33334505.640000001</v>
      </c>
      <c r="U322" s="197">
        <v>25088329.02</v>
      </c>
      <c r="V322" s="148">
        <v>18717566.34</v>
      </c>
      <c r="W322" s="148">
        <v>61844098.479999997</v>
      </c>
      <c r="X322" s="148">
        <v>51164912.719999999</v>
      </c>
      <c r="Y322" s="148">
        <v>35036283.119999997</v>
      </c>
    </row>
    <row r="323" spans="1:25" x14ac:dyDescent="0.2">
      <c r="A323" s="144" t="s">
        <v>81</v>
      </c>
      <c r="B323" s="144">
        <v>5</v>
      </c>
      <c r="C323" s="144">
        <v>1</v>
      </c>
      <c r="D323" s="144">
        <v>1</v>
      </c>
      <c r="E323" s="144">
        <v>1</v>
      </c>
      <c r="F323" s="144">
        <v>4</v>
      </c>
      <c r="G323" s="144">
        <v>0</v>
      </c>
      <c r="H323" s="144">
        <v>0</v>
      </c>
      <c r="I323" s="145"/>
      <c r="J323" s="146"/>
      <c r="K323" s="146"/>
      <c r="L323" s="146" t="s">
        <v>80</v>
      </c>
      <c r="M323" s="146"/>
      <c r="N323" s="149"/>
      <c r="O323" s="146"/>
      <c r="P323" s="147"/>
      <c r="Q323" s="148">
        <v>0</v>
      </c>
      <c r="R323" s="148">
        <v>0</v>
      </c>
      <c r="S323" s="148">
        <v>0</v>
      </c>
      <c r="T323" s="197">
        <v>0</v>
      </c>
      <c r="U323" s="197">
        <v>0</v>
      </c>
      <c r="V323" s="148">
        <v>0</v>
      </c>
      <c r="W323" s="148">
        <v>0</v>
      </c>
      <c r="X323" s="148">
        <v>0</v>
      </c>
      <c r="Y323" s="148">
        <v>0</v>
      </c>
    </row>
    <row r="324" spans="1:25" x14ac:dyDescent="0.2">
      <c r="A324" s="144" t="s">
        <v>79</v>
      </c>
      <c r="B324" s="144">
        <v>5</v>
      </c>
      <c r="C324" s="144">
        <v>1</v>
      </c>
      <c r="D324" s="144">
        <v>1</v>
      </c>
      <c r="E324" s="144">
        <v>2</v>
      </c>
      <c r="F324" s="144">
        <v>0</v>
      </c>
      <c r="G324" s="144">
        <v>0</v>
      </c>
      <c r="H324" s="144">
        <v>0</v>
      </c>
      <c r="I324" s="145"/>
      <c r="J324" s="146"/>
      <c r="K324" s="146" t="s">
        <v>78</v>
      </c>
      <c r="L324" s="149"/>
      <c r="M324" s="146"/>
      <c r="N324" s="146"/>
      <c r="O324" s="146"/>
      <c r="P324" s="147"/>
      <c r="Q324" s="148">
        <v>74019382</v>
      </c>
      <c r="R324" s="148">
        <v>113523904</v>
      </c>
      <c r="S324" s="148">
        <v>506431723.55000001</v>
      </c>
      <c r="T324" s="197">
        <v>208001933.27000001</v>
      </c>
      <c r="U324" s="197">
        <v>63316926.299999997</v>
      </c>
      <c r="V324" s="148">
        <v>59290065.350000001</v>
      </c>
      <c r="W324" s="148">
        <v>97846508.590000004</v>
      </c>
      <c r="X324" s="148">
        <v>148500590.5</v>
      </c>
      <c r="Y324" s="148">
        <v>91226756.540000007</v>
      </c>
    </row>
    <row r="325" spans="1:25" x14ac:dyDescent="0.2">
      <c r="A325" s="144" t="s">
        <v>77</v>
      </c>
      <c r="B325" s="144">
        <v>5</v>
      </c>
      <c r="C325" s="144">
        <v>1</v>
      </c>
      <c r="D325" s="144">
        <v>1</v>
      </c>
      <c r="E325" s="144">
        <v>3</v>
      </c>
      <c r="F325" s="144">
        <v>0</v>
      </c>
      <c r="G325" s="144">
        <v>0</v>
      </c>
      <c r="H325" s="144">
        <v>0</v>
      </c>
      <c r="I325" s="145"/>
      <c r="J325" s="146"/>
      <c r="K325" s="146" t="s">
        <v>76</v>
      </c>
      <c r="L325" s="149"/>
      <c r="M325" s="146"/>
      <c r="N325" s="146"/>
      <c r="O325" s="146"/>
      <c r="P325" s="147"/>
      <c r="Q325" s="148">
        <v>0</v>
      </c>
      <c r="R325" s="148">
        <v>0</v>
      </c>
      <c r="S325" s="148">
        <v>0</v>
      </c>
      <c r="T325" s="197">
        <v>0</v>
      </c>
      <c r="U325" s="197">
        <v>0</v>
      </c>
      <c r="V325" s="148">
        <v>0</v>
      </c>
      <c r="W325" s="148">
        <v>0</v>
      </c>
      <c r="X325" s="148">
        <v>0</v>
      </c>
      <c r="Y325" s="148">
        <v>0</v>
      </c>
    </row>
    <row r="326" spans="1:25" x14ac:dyDescent="0.2">
      <c r="A326" s="144" t="s">
        <v>75</v>
      </c>
      <c r="B326" s="144">
        <v>5</v>
      </c>
      <c r="C326" s="144">
        <v>1</v>
      </c>
      <c r="D326" s="144">
        <v>1</v>
      </c>
      <c r="E326" s="144">
        <v>4</v>
      </c>
      <c r="F326" s="144">
        <v>0</v>
      </c>
      <c r="G326" s="144">
        <v>0</v>
      </c>
      <c r="H326" s="144">
        <v>0</v>
      </c>
      <c r="I326" s="145"/>
      <c r="J326" s="146"/>
      <c r="K326" s="146" t="s">
        <v>74</v>
      </c>
      <c r="L326" s="149"/>
      <c r="M326" s="146"/>
      <c r="N326" s="146"/>
      <c r="O326" s="146"/>
      <c r="P326" s="147"/>
      <c r="Q326" s="148">
        <v>0</v>
      </c>
      <c r="R326" s="148">
        <v>0</v>
      </c>
      <c r="S326" s="148">
        <v>0</v>
      </c>
      <c r="T326" s="197">
        <v>0</v>
      </c>
      <c r="U326" s="197">
        <v>0</v>
      </c>
      <c r="V326" s="148">
        <v>0</v>
      </c>
      <c r="W326" s="148">
        <v>0</v>
      </c>
      <c r="X326" s="148">
        <v>0</v>
      </c>
      <c r="Y326" s="148">
        <v>0</v>
      </c>
    </row>
    <row r="327" spans="1:25" x14ac:dyDescent="0.2">
      <c r="A327" s="139" t="s">
        <v>73</v>
      </c>
      <c r="B327" s="139">
        <v>5</v>
      </c>
      <c r="C327" s="139">
        <v>1</v>
      </c>
      <c r="D327" s="139">
        <v>2</v>
      </c>
      <c r="E327" s="139">
        <v>0</v>
      </c>
      <c r="F327" s="139">
        <v>0</v>
      </c>
      <c r="G327" s="139">
        <v>0</v>
      </c>
      <c r="H327" s="139">
        <v>0</v>
      </c>
      <c r="I327" s="145"/>
      <c r="J327" s="141" t="s">
        <v>72</v>
      </c>
      <c r="K327" s="149"/>
      <c r="L327" s="146"/>
      <c r="M327" s="146"/>
      <c r="N327" s="146"/>
      <c r="O327" s="146"/>
      <c r="P327" s="147"/>
      <c r="Q327" s="143">
        <v>287787300</v>
      </c>
      <c r="R327" s="143">
        <v>417903604</v>
      </c>
      <c r="S327" s="143">
        <v>565057526.10000002</v>
      </c>
      <c r="T327" s="196">
        <v>276232940.73000002</v>
      </c>
      <c r="U327" s="196">
        <v>304383354.93000001</v>
      </c>
      <c r="V327" s="143">
        <v>363813289.20999998</v>
      </c>
      <c r="W327" s="143">
        <v>575077235.74000001</v>
      </c>
      <c r="X327" s="143">
        <v>336756931.88</v>
      </c>
      <c r="Y327" s="143">
        <v>332319447.16000003</v>
      </c>
    </row>
    <row r="328" spans="1:25" x14ac:dyDescent="0.2">
      <c r="A328" s="144" t="s">
        <v>71</v>
      </c>
      <c r="B328" s="144">
        <v>5</v>
      </c>
      <c r="C328" s="144">
        <v>1</v>
      </c>
      <c r="D328" s="144">
        <v>2</v>
      </c>
      <c r="E328" s="144">
        <v>1</v>
      </c>
      <c r="F328" s="144">
        <v>0</v>
      </c>
      <c r="G328" s="144">
        <v>0</v>
      </c>
      <c r="H328" s="144">
        <v>0</v>
      </c>
      <c r="I328" s="145"/>
      <c r="J328" s="146"/>
      <c r="K328" s="146" t="s">
        <v>70</v>
      </c>
      <c r="L328" s="146"/>
      <c r="M328" s="149"/>
      <c r="N328" s="146"/>
      <c r="O328" s="146"/>
      <c r="P328" s="147"/>
      <c r="Q328" s="148">
        <v>246684060</v>
      </c>
      <c r="R328" s="148">
        <v>217868936</v>
      </c>
      <c r="S328" s="148">
        <v>195102214.55000001</v>
      </c>
      <c r="T328" s="197">
        <v>177391135.78999999</v>
      </c>
      <c r="U328" s="197">
        <v>242139686.84</v>
      </c>
      <c r="V328" s="148">
        <v>166758269.06999999</v>
      </c>
      <c r="W328" s="148">
        <v>241236370.53999999</v>
      </c>
      <c r="X328" s="148">
        <v>239573691.25999999</v>
      </c>
      <c r="Y328" s="148">
        <v>195245428.03999999</v>
      </c>
    </row>
    <row r="329" spans="1:25" x14ac:dyDescent="0.2">
      <c r="A329" s="144" t="s">
        <v>69</v>
      </c>
      <c r="B329" s="144">
        <v>5</v>
      </c>
      <c r="C329" s="144">
        <v>1</v>
      </c>
      <c r="D329" s="144">
        <v>2</v>
      </c>
      <c r="E329" s="144">
        <v>1</v>
      </c>
      <c r="F329" s="144">
        <v>1</v>
      </c>
      <c r="G329" s="144">
        <v>0</v>
      </c>
      <c r="H329" s="144">
        <v>0</v>
      </c>
      <c r="I329" s="145"/>
      <c r="J329" s="146"/>
      <c r="K329" s="146"/>
      <c r="L329" s="146" t="s">
        <v>68</v>
      </c>
      <c r="M329" s="149"/>
      <c r="N329" s="146"/>
      <c r="O329" s="146"/>
      <c r="P329" s="147"/>
      <c r="Q329" s="148">
        <v>195194833</v>
      </c>
      <c r="R329" s="148">
        <v>99013693</v>
      </c>
      <c r="S329" s="148">
        <v>149450186.40000001</v>
      </c>
      <c r="T329" s="197">
        <v>90067291.150000006</v>
      </c>
      <c r="U329" s="197">
        <v>107404624.77</v>
      </c>
      <c r="V329" s="148">
        <v>98251990.450000003</v>
      </c>
      <c r="W329" s="148">
        <v>148431640.28</v>
      </c>
      <c r="X329" s="148">
        <v>142761376.31</v>
      </c>
      <c r="Y329" s="148">
        <v>106972815.97</v>
      </c>
    </row>
    <row r="330" spans="1:25" x14ac:dyDescent="0.2">
      <c r="A330" s="144" t="s">
        <v>67</v>
      </c>
      <c r="B330" s="144">
        <v>5</v>
      </c>
      <c r="C330" s="144">
        <v>1</v>
      </c>
      <c r="D330" s="144">
        <v>2</v>
      </c>
      <c r="E330" s="144">
        <v>1</v>
      </c>
      <c r="F330" s="144">
        <v>2</v>
      </c>
      <c r="G330" s="144">
        <v>0</v>
      </c>
      <c r="H330" s="144">
        <v>0</v>
      </c>
      <c r="I330" s="145"/>
      <c r="J330" s="146"/>
      <c r="K330" s="146"/>
      <c r="L330" s="146" t="s">
        <v>66</v>
      </c>
      <c r="M330" s="149"/>
      <c r="N330" s="146"/>
      <c r="O330" s="146"/>
      <c r="P330" s="147"/>
      <c r="Q330" s="148">
        <v>27874985</v>
      </c>
      <c r="R330" s="148">
        <v>109285490</v>
      </c>
      <c r="S330" s="148">
        <v>38727479.799999997</v>
      </c>
      <c r="T330" s="197">
        <v>60124916.310000002</v>
      </c>
      <c r="U330" s="197">
        <v>126674783.79000001</v>
      </c>
      <c r="V330" s="148">
        <v>54981681.310000002</v>
      </c>
      <c r="W330" s="148">
        <v>79961654.599999994</v>
      </c>
      <c r="X330" s="148">
        <v>68430065.459999993</v>
      </c>
      <c r="Y330" s="148">
        <v>77911663.290000007</v>
      </c>
    </row>
    <row r="331" spans="1:25" x14ac:dyDescent="0.2">
      <c r="A331" s="144" t="s">
        <v>65</v>
      </c>
      <c r="B331" s="144">
        <v>5</v>
      </c>
      <c r="C331" s="144">
        <v>1</v>
      </c>
      <c r="D331" s="144">
        <v>2</v>
      </c>
      <c r="E331" s="144">
        <v>1</v>
      </c>
      <c r="F331" s="144">
        <v>3</v>
      </c>
      <c r="G331" s="144">
        <v>0</v>
      </c>
      <c r="H331" s="144">
        <v>0</v>
      </c>
      <c r="I331" s="145"/>
      <c r="J331" s="146"/>
      <c r="K331" s="146"/>
      <c r="L331" s="146" t="s">
        <v>64</v>
      </c>
      <c r="M331" s="149"/>
      <c r="N331" s="146"/>
      <c r="O331" s="146"/>
      <c r="P331" s="147"/>
      <c r="Q331" s="148">
        <v>23612612</v>
      </c>
      <c r="R331" s="148">
        <v>9556215</v>
      </c>
      <c r="S331" s="148">
        <v>6905701.3499999996</v>
      </c>
      <c r="T331" s="197">
        <v>27178383.329999998</v>
      </c>
      <c r="U331" s="197">
        <v>8041978.2800000003</v>
      </c>
      <c r="V331" s="148">
        <v>13515297.310000001</v>
      </c>
      <c r="W331" s="148">
        <v>12835575.66</v>
      </c>
      <c r="X331" s="148">
        <v>28322886.989999998</v>
      </c>
      <c r="Y331" s="148">
        <v>10349023.779999999</v>
      </c>
    </row>
    <row r="332" spans="1:25" x14ac:dyDescent="0.2">
      <c r="A332" s="144" t="s">
        <v>63</v>
      </c>
      <c r="B332" s="144">
        <v>5</v>
      </c>
      <c r="C332" s="144">
        <v>1</v>
      </c>
      <c r="D332" s="144">
        <v>2</v>
      </c>
      <c r="E332" s="144">
        <v>1</v>
      </c>
      <c r="F332" s="144">
        <v>5</v>
      </c>
      <c r="G332" s="144">
        <v>0</v>
      </c>
      <c r="H332" s="144">
        <v>0</v>
      </c>
      <c r="I332" s="145"/>
      <c r="J332" s="146"/>
      <c r="K332" s="146"/>
      <c r="L332" s="146" t="s">
        <v>62</v>
      </c>
      <c r="M332" s="149"/>
      <c r="N332" s="146"/>
      <c r="O332" s="146"/>
      <c r="P332" s="147"/>
      <c r="Q332" s="148">
        <v>1630</v>
      </c>
      <c r="R332" s="148">
        <v>13538</v>
      </c>
      <c r="S332" s="148">
        <v>18847</v>
      </c>
      <c r="T332" s="197">
        <v>20545</v>
      </c>
      <c r="U332" s="197">
        <v>18300</v>
      </c>
      <c r="V332" s="148">
        <v>9300</v>
      </c>
      <c r="W332" s="148">
        <v>7500</v>
      </c>
      <c r="X332" s="148">
        <v>59362.5</v>
      </c>
      <c r="Y332" s="148">
        <v>11925</v>
      </c>
    </row>
    <row r="333" spans="1:25" x14ac:dyDescent="0.2">
      <c r="A333" s="144" t="s">
        <v>61</v>
      </c>
      <c r="B333" s="144">
        <v>5</v>
      </c>
      <c r="C333" s="144">
        <v>1</v>
      </c>
      <c r="D333" s="144">
        <v>2</v>
      </c>
      <c r="E333" s="144">
        <v>2</v>
      </c>
      <c r="F333" s="144">
        <v>0</v>
      </c>
      <c r="G333" s="144">
        <v>0</v>
      </c>
      <c r="H333" s="144">
        <v>0</v>
      </c>
      <c r="I333" s="145"/>
      <c r="J333" s="146"/>
      <c r="K333" s="146" t="s">
        <v>60</v>
      </c>
      <c r="L333" s="146"/>
      <c r="M333" s="149"/>
      <c r="N333" s="146"/>
      <c r="O333" s="146"/>
      <c r="P333" s="147"/>
      <c r="Q333" s="148">
        <v>14178453</v>
      </c>
      <c r="R333" s="148">
        <v>0</v>
      </c>
      <c r="S333" s="148">
        <v>0</v>
      </c>
      <c r="T333" s="197">
        <v>0</v>
      </c>
      <c r="U333" s="197">
        <v>0</v>
      </c>
      <c r="V333" s="148">
        <v>0</v>
      </c>
      <c r="W333" s="148">
        <v>201262400.97</v>
      </c>
      <c r="X333" s="148">
        <v>0</v>
      </c>
      <c r="Y333" s="148">
        <v>0</v>
      </c>
    </row>
    <row r="334" spans="1:25" x14ac:dyDescent="0.2">
      <c r="A334" s="144" t="s">
        <v>59</v>
      </c>
      <c r="B334" s="144">
        <v>5</v>
      </c>
      <c r="C334" s="144">
        <v>1</v>
      </c>
      <c r="D334" s="144">
        <v>2</v>
      </c>
      <c r="E334" s="144">
        <v>3</v>
      </c>
      <c r="F334" s="144">
        <v>0</v>
      </c>
      <c r="G334" s="144">
        <v>0</v>
      </c>
      <c r="H334" s="144">
        <v>0</v>
      </c>
      <c r="I334" s="145"/>
      <c r="J334" s="146"/>
      <c r="K334" s="146" t="s">
        <v>58</v>
      </c>
      <c r="L334" s="146"/>
      <c r="M334" s="149"/>
      <c r="N334" s="146"/>
      <c r="O334" s="146"/>
      <c r="P334" s="147"/>
      <c r="Q334" s="148">
        <v>0</v>
      </c>
      <c r="R334" s="148">
        <v>0</v>
      </c>
      <c r="S334" s="148">
        <v>0</v>
      </c>
      <c r="T334" s="197">
        <v>0</v>
      </c>
      <c r="U334" s="197">
        <v>0</v>
      </c>
      <c r="V334" s="148">
        <v>0</v>
      </c>
      <c r="W334" s="148">
        <v>0</v>
      </c>
      <c r="X334" s="148">
        <v>0</v>
      </c>
      <c r="Y334" s="148">
        <v>0</v>
      </c>
    </row>
    <row r="335" spans="1:25" x14ac:dyDescent="0.2">
      <c r="A335" s="144" t="s">
        <v>57</v>
      </c>
      <c r="B335" s="144">
        <v>5</v>
      </c>
      <c r="C335" s="144">
        <v>1</v>
      </c>
      <c r="D335" s="144">
        <v>2</v>
      </c>
      <c r="E335" s="144">
        <v>4</v>
      </c>
      <c r="F335" s="144">
        <v>0</v>
      </c>
      <c r="G335" s="144">
        <v>0</v>
      </c>
      <c r="H335" s="144">
        <v>0</v>
      </c>
      <c r="I335" s="145"/>
      <c r="J335" s="146"/>
      <c r="K335" s="146" t="s">
        <v>56</v>
      </c>
      <c r="L335" s="149"/>
      <c r="M335" s="149"/>
      <c r="N335" s="146"/>
      <c r="O335" s="146"/>
      <c r="P335" s="147"/>
      <c r="Q335" s="148">
        <v>0</v>
      </c>
      <c r="R335" s="148">
        <v>0</v>
      </c>
      <c r="S335" s="148">
        <v>0</v>
      </c>
      <c r="T335" s="197">
        <v>0</v>
      </c>
      <c r="U335" s="197">
        <v>0</v>
      </c>
      <c r="V335" s="148">
        <v>0</v>
      </c>
      <c r="W335" s="148">
        <v>0</v>
      </c>
      <c r="X335" s="148">
        <v>0</v>
      </c>
      <c r="Y335" s="148">
        <v>0</v>
      </c>
    </row>
    <row r="336" spans="1:25" x14ac:dyDescent="0.2">
      <c r="A336" s="144" t="s">
        <v>691</v>
      </c>
      <c r="B336" s="176">
        <v>5</v>
      </c>
      <c r="C336" s="176">
        <v>1</v>
      </c>
      <c r="D336" s="176">
        <v>2</v>
      </c>
      <c r="E336" s="176">
        <v>6</v>
      </c>
      <c r="F336" s="176">
        <v>0</v>
      </c>
      <c r="G336" s="176">
        <v>0</v>
      </c>
      <c r="H336" s="176">
        <v>0</v>
      </c>
      <c r="I336" s="145"/>
      <c r="J336" s="146"/>
      <c r="K336" s="177" t="s">
        <v>692</v>
      </c>
      <c r="L336" s="146"/>
      <c r="M336" s="149"/>
      <c r="N336" s="146"/>
      <c r="O336" s="146"/>
      <c r="P336" s="147"/>
      <c r="Q336" s="148">
        <v>0</v>
      </c>
      <c r="R336" s="148">
        <v>0</v>
      </c>
      <c r="S336" s="148">
        <v>0</v>
      </c>
      <c r="T336" s="197">
        <v>0</v>
      </c>
      <c r="U336" s="197">
        <v>0</v>
      </c>
      <c r="V336" s="148">
        <v>0</v>
      </c>
      <c r="W336" s="148">
        <v>0</v>
      </c>
      <c r="X336" s="148">
        <v>0</v>
      </c>
      <c r="Y336" s="148">
        <v>0</v>
      </c>
    </row>
    <row r="337" spans="1:25" x14ac:dyDescent="0.2">
      <c r="A337" s="144" t="s">
        <v>55</v>
      </c>
      <c r="B337" s="144">
        <v>5</v>
      </c>
      <c r="C337" s="144">
        <v>1</v>
      </c>
      <c r="D337" s="144">
        <v>2</v>
      </c>
      <c r="E337" s="144">
        <v>6</v>
      </c>
      <c r="F337" s="144">
        <v>1</v>
      </c>
      <c r="G337" s="144">
        <v>0</v>
      </c>
      <c r="H337" s="144">
        <v>0</v>
      </c>
      <c r="I337" s="145"/>
      <c r="J337" s="146"/>
      <c r="K337" s="146"/>
      <c r="L337" s="146" t="s">
        <v>54</v>
      </c>
      <c r="M337" s="149"/>
      <c r="N337" s="146"/>
      <c r="O337" s="146"/>
      <c r="P337" s="147"/>
      <c r="Q337" s="148">
        <v>0</v>
      </c>
      <c r="R337" s="148">
        <v>0</v>
      </c>
      <c r="S337" s="148">
        <v>0</v>
      </c>
      <c r="T337" s="197">
        <v>0</v>
      </c>
      <c r="U337" s="197">
        <v>0</v>
      </c>
      <c r="V337" s="148">
        <v>0</v>
      </c>
      <c r="W337" s="148">
        <v>0</v>
      </c>
      <c r="X337" s="148">
        <v>0</v>
      </c>
      <c r="Y337" s="148">
        <v>0</v>
      </c>
    </row>
    <row r="338" spans="1:25" x14ac:dyDescent="0.2">
      <c r="A338" s="144" t="s">
        <v>53</v>
      </c>
      <c r="B338" s="144">
        <v>5</v>
      </c>
      <c r="C338" s="144">
        <v>1</v>
      </c>
      <c r="D338" s="144">
        <v>2</v>
      </c>
      <c r="E338" s="144">
        <v>7</v>
      </c>
      <c r="F338" s="144">
        <v>0</v>
      </c>
      <c r="G338" s="144">
        <v>0</v>
      </c>
      <c r="H338" s="144">
        <v>0</v>
      </c>
      <c r="I338" s="145"/>
      <c r="J338" s="146"/>
      <c r="K338" s="146" t="s">
        <v>52</v>
      </c>
      <c r="L338" s="146"/>
      <c r="M338" s="149"/>
      <c r="N338" s="146"/>
      <c r="O338" s="146"/>
      <c r="P338" s="147"/>
      <c r="Q338" s="148">
        <v>26924787</v>
      </c>
      <c r="R338" s="148">
        <v>200034668</v>
      </c>
      <c r="S338" s="148">
        <v>369955311.55000001</v>
      </c>
      <c r="T338" s="197">
        <v>98841804.939999998</v>
      </c>
      <c r="U338" s="197">
        <v>62243668.090000004</v>
      </c>
      <c r="V338" s="148">
        <v>197055020.13999999</v>
      </c>
      <c r="W338" s="148">
        <v>132578464.23</v>
      </c>
      <c r="X338" s="148">
        <v>97183240.620000005</v>
      </c>
      <c r="Y338" s="148">
        <v>137074019.12</v>
      </c>
    </row>
    <row r="339" spans="1:25" x14ac:dyDescent="0.2">
      <c r="A339" s="144" t="s">
        <v>51</v>
      </c>
      <c r="B339" s="144">
        <v>5</v>
      </c>
      <c r="C339" s="144">
        <v>1</v>
      </c>
      <c r="D339" s="144">
        <v>2</v>
      </c>
      <c r="E339" s="144">
        <v>8</v>
      </c>
      <c r="F339" s="144">
        <v>0</v>
      </c>
      <c r="G339" s="144">
        <v>0</v>
      </c>
      <c r="H339" s="144">
        <v>0</v>
      </c>
      <c r="I339" s="145"/>
      <c r="J339" s="146"/>
      <c r="K339" s="146" t="s">
        <v>50</v>
      </c>
      <c r="L339" s="146"/>
      <c r="M339" s="149"/>
      <c r="N339" s="146"/>
      <c r="O339" s="146"/>
      <c r="P339" s="147"/>
      <c r="Q339" s="148">
        <v>0</v>
      </c>
      <c r="R339" s="148">
        <v>0</v>
      </c>
      <c r="S339" s="148">
        <v>0</v>
      </c>
      <c r="T339" s="197">
        <v>0</v>
      </c>
      <c r="U339" s="197">
        <v>0</v>
      </c>
      <c r="V339" s="148">
        <v>0</v>
      </c>
      <c r="W339" s="148">
        <v>0</v>
      </c>
      <c r="X339" s="148">
        <v>0</v>
      </c>
      <c r="Y339" s="148">
        <v>0</v>
      </c>
    </row>
    <row r="340" spans="1:25" x14ac:dyDescent="0.2">
      <c r="A340" s="139" t="s">
        <v>49</v>
      </c>
      <c r="B340" s="139">
        <v>5</v>
      </c>
      <c r="C340" s="139">
        <v>1</v>
      </c>
      <c r="D340" s="139">
        <v>3</v>
      </c>
      <c r="E340" s="139">
        <v>0</v>
      </c>
      <c r="F340" s="139">
        <v>0</v>
      </c>
      <c r="G340" s="139">
        <v>0</v>
      </c>
      <c r="H340" s="139">
        <v>0</v>
      </c>
      <c r="I340" s="145"/>
      <c r="J340" s="141" t="s">
        <v>48</v>
      </c>
      <c r="K340" s="149"/>
      <c r="L340" s="146"/>
      <c r="M340" s="146"/>
      <c r="N340" s="146"/>
      <c r="O340" s="146"/>
      <c r="P340" s="147"/>
      <c r="Q340" s="143">
        <v>0</v>
      </c>
      <c r="R340" s="143">
        <v>0</v>
      </c>
      <c r="S340" s="143">
        <v>0</v>
      </c>
      <c r="T340" s="196">
        <v>0</v>
      </c>
      <c r="U340" s="196">
        <v>0</v>
      </c>
      <c r="V340" s="143">
        <v>0</v>
      </c>
      <c r="W340" s="143">
        <v>0</v>
      </c>
      <c r="X340" s="143">
        <v>0</v>
      </c>
      <c r="Y340" s="143">
        <v>0</v>
      </c>
    </row>
    <row r="341" spans="1:25" x14ac:dyDescent="0.2">
      <c r="A341" s="139" t="s">
        <v>47</v>
      </c>
      <c r="B341" s="139">
        <v>5</v>
      </c>
      <c r="C341" s="139">
        <v>1</v>
      </c>
      <c r="D341" s="139">
        <v>4</v>
      </c>
      <c r="E341" s="139">
        <v>0</v>
      </c>
      <c r="F341" s="139">
        <v>0</v>
      </c>
      <c r="G341" s="139">
        <v>0</v>
      </c>
      <c r="H341" s="139">
        <v>0</v>
      </c>
      <c r="I341" s="145"/>
      <c r="J341" s="141" t="s">
        <v>46</v>
      </c>
      <c r="K341" s="149"/>
      <c r="L341" s="146"/>
      <c r="M341" s="146"/>
      <c r="N341" s="146"/>
      <c r="O341" s="146"/>
      <c r="P341" s="147"/>
      <c r="Q341" s="143">
        <v>-2889905</v>
      </c>
      <c r="R341" s="143">
        <v>-71584582</v>
      </c>
      <c r="S341" s="143">
        <v>221898994.38</v>
      </c>
      <c r="T341" s="196">
        <v>157761968.21000001</v>
      </c>
      <c r="U341" s="196">
        <v>44216186.75</v>
      </c>
      <c r="V341" s="143">
        <v>-45735562.130000003</v>
      </c>
      <c r="W341" s="143">
        <v>-216404318.88999999</v>
      </c>
      <c r="X341" s="143">
        <v>141397660.58000001</v>
      </c>
      <c r="Y341" s="143">
        <v>102229527.45</v>
      </c>
    </row>
    <row r="342" spans="1:25" x14ac:dyDescent="0.2">
      <c r="A342" s="139" t="s">
        <v>45</v>
      </c>
      <c r="B342" s="139">
        <v>5</v>
      </c>
      <c r="C342" s="139">
        <v>1</v>
      </c>
      <c r="D342" s="139">
        <v>5</v>
      </c>
      <c r="E342" s="139">
        <v>0</v>
      </c>
      <c r="F342" s="139">
        <v>0</v>
      </c>
      <c r="G342" s="139">
        <v>0</v>
      </c>
      <c r="H342" s="139">
        <v>0</v>
      </c>
      <c r="I342" s="145"/>
      <c r="J342" s="168" t="s">
        <v>44</v>
      </c>
      <c r="K342" s="149"/>
      <c r="L342" s="146"/>
      <c r="M342" s="146"/>
      <c r="N342" s="146"/>
      <c r="O342" s="146"/>
      <c r="P342" s="147"/>
      <c r="Q342" s="161">
        <v>2889905</v>
      </c>
      <c r="R342" s="161">
        <v>71584582</v>
      </c>
      <c r="S342" s="161">
        <v>-221898994.38</v>
      </c>
      <c r="T342" s="200">
        <v>-157761968.21000001</v>
      </c>
      <c r="U342" s="200">
        <v>-44216186.75</v>
      </c>
      <c r="V342" s="161">
        <v>45735562.130000003</v>
      </c>
      <c r="W342" s="161">
        <v>216404318.88999999</v>
      </c>
      <c r="X342" s="161">
        <v>-141397660.58000001</v>
      </c>
      <c r="Y342" s="161">
        <v>-102229527.45</v>
      </c>
    </row>
    <row r="343" spans="1:25" x14ac:dyDescent="0.2">
      <c r="A343" s="144" t="s">
        <v>43</v>
      </c>
      <c r="B343" s="144">
        <v>5</v>
      </c>
      <c r="C343" s="144">
        <v>1</v>
      </c>
      <c r="D343" s="144">
        <v>5</v>
      </c>
      <c r="E343" s="144">
        <v>1</v>
      </c>
      <c r="F343" s="144">
        <v>0</v>
      </c>
      <c r="G343" s="144">
        <v>0</v>
      </c>
      <c r="H343" s="144">
        <v>0</v>
      </c>
      <c r="I343" s="145"/>
      <c r="J343" s="146"/>
      <c r="K343" s="146" t="s">
        <v>42</v>
      </c>
      <c r="L343" s="149"/>
      <c r="M343" s="146"/>
      <c r="N343" s="146"/>
      <c r="O343" s="146"/>
      <c r="P343" s="147"/>
      <c r="Q343" s="148">
        <v>0</v>
      </c>
      <c r="R343" s="148">
        <v>0</v>
      </c>
      <c r="S343" s="148">
        <v>0</v>
      </c>
      <c r="T343" s="197">
        <v>0</v>
      </c>
      <c r="U343" s="197">
        <v>0</v>
      </c>
      <c r="V343" s="148">
        <v>0</v>
      </c>
      <c r="W343" s="148">
        <v>0</v>
      </c>
      <c r="X343" s="148">
        <v>0</v>
      </c>
      <c r="Y343" s="148">
        <v>0</v>
      </c>
    </row>
    <row r="344" spans="1:25" x14ac:dyDescent="0.2">
      <c r="A344" s="144" t="s">
        <v>41</v>
      </c>
      <c r="B344" s="144">
        <v>5</v>
      </c>
      <c r="C344" s="144">
        <v>1</v>
      </c>
      <c r="D344" s="144">
        <v>5</v>
      </c>
      <c r="E344" s="144">
        <v>2</v>
      </c>
      <c r="F344" s="144">
        <v>0</v>
      </c>
      <c r="G344" s="144">
        <v>0</v>
      </c>
      <c r="H344" s="144">
        <v>0</v>
      </c>
      <c r="I344" s="145"/>
      <c r="J344" s="146"/>
      <c r="K344" s="146" t="s">
        <v>40</v>
      </c>
      <c r="L344" s="149"/>
      <c r="M344" s="146"/>
      <c r="N344" s="146"/>
      <c r="O344" s="146"/>
      <c r="P344" s="147"/>
      <c r="Q344" s="148">
        <v>-2889905</v>
      </c>
      <c r="R344" s="148">
        <v>-71584582</v>
      </c>
      <c r="S344" s="148">
        <v>221898994.38</v>
      </c>
      <c r="T344" s="197">
        <v>157761968.21000001</v>
      </c>
      <c r="U344" s="197">
        <v>44216186.75</v>
      </c>
      <c r="V344" s="148">
        <v>-45735562.130000003</v>
      </c>
      <c r="W344" s="148">
        <v>-216404318.88999999</v>
      </c>
      <c r="X344" s="148">
        <v>141397660.58000001</v>
      </c>
      <c r="Y344" s="148">
        <v>102229527.45</v>
      </c>
    </row>
    <row r="345" spans="1:25" x14ac:dyDescent="0.2">
      <c r="A345" s="144" t="s">
        <v>39</v>
      </c>
      <c r="B345" s="144">
        <v>5</v>
      </c>
      <c r="C345" s="144">
        <v>1</v>
      </c>
      <c r="D345" s="144">
        <v>5</v>
      </c>
      <c r="E345" s="144">
        <v>3</v>
      </c>
      <c r="F345" s="144">
        <v>0</v>
      </c>
      <c r="G345" s="144">
        <v>0</v>
      </c>
      <c r="H345" s="144">
        <v>0</v>
      </c>
      <c r="I345" s="145"/>
      <c r="J345" s="146"/>
      <c r="K345" s="146" t="s">
        <v>38</v>
      </c>
      <c r="L345" s="149"/>
      <c r="M345" s="146"/>
      <c r="N345" s="146"/>
      <c r="O345" s="146"/>
      <c r="P345" s="147"/>
      <c r="Q345" s="148">
        <v>0</v>
      </c>
      <c r="R345" s="148">
        <v>0</v>
      </c>
      <c r="S345" s="148">
        <v>0</v>
      </c>
      <c r="T345" s="197">
        <v>0</v>
      </c>
      <c r="U345" s="197">
        <v>0</v>
      </c>
      <c r="V345" s="148">
        <v>0</v>
      </c>
      <c r="W345" s="148">
        <v>0</v>
      </c>
      <c r="X345" s="148">
        <v>0</v>
      </c>
      <c r="Y345" s="148">
        <v>0</v>
      </c>
    </row>
    <row r="346" spans="1:25" x14ac:dyDescent="0.2">
      <c r="A346" s="144" t="s">
        <v>37</v>
      </c>
      <c r="B346" s="144">
        <v>5</v>
      </c>
      <c r="C346" s="144">
        <v>1</v>
      </c>
      <c r="D346" s="144">
        <v>5</v>
      </c>
      <c r="E346" s="144">
        <v>4</v>
      </c>
      <c r="F346" s="144">
        <v>0</v>
      </c>
      <c r="G346" s="144">
        <v>0</v>
      </c>
      <c r="H346" s="144">
        <v>0</v>
      </c>
      <c r="I346" s="145"/>
      <c r="J346" s="146"/>
      <c r="K346" s="169" t="s">
        <v>36</v>
      </c>
      <c r="L346" s="149"/>
      <c r="M346" s="146"/>
      <c r="N346" s="146"/>
      <c r="O346" s="146"/>
      <c r="P346" s="147"/>
      <c r="Q346" s="156">
        <v>0</v>
      </c>
      <c r="R346" s="156">
        <v>0</v>
      </c>
      <c r="S346" s="156">
        <v>0</v>
      </c>
      <c r="T346" s="198">
        <v>0</v>
      </c>
      <c r="U346" s="198">
        <v>0</v>
      </c>
      <c r="V346" s="156">
        <v>0</v>
      </c>
      <c r="W346" s="156">
        <v>0</v>
      </c>
      <c r="X346" s="156">
        <v>0</v>
      </c>
      <c r="Y346" s="156">
        <v>0</v>
      </c>
    </row>
    <row r="347" spans="1:25" x14ac:dyDescent="0.2">
      <c r="A347" s="139" t="s">
        <v>35</v>
      </c>
      <c r="B347" s="139">
        <v>5</v>
      </c>
      <c r="C347" s="139">
        <v>1</v>
      </c>
      <c r="D347" s="139">
        <v>6</v>
      </c>
      <c r="E347" s="139">
        <v>0</v>
      </c>
      <c r="F347" s="139">
        <v>0</v>
      </c>
      <c r="G347" s="139">
        <v>0</v>
      </c>
      <c r="H347" s="139">
        <v>0</v>
      </c>
      <c r="I347" s="145"/>
      <c r="J347" s="141" t="s">
        <v>34</v>
      </c>
      <c r="K347" s="146"/>
      <c r="L347" s="149"/>
      <c r="M347" s="146"/>
      <c r="N347" s="146"/>
      <c r="O347" s="146"/>
      <c r="P347" s="147"/>
      <c r="Q347" s="161">
        <v>-2889905</v>
      </c>
      <c r="R347" s="161">
        <v>-71584582</v>
      </c>
      <c r="S347" s="161">
        <v>221898994.38</v>
      </c>
      <c r="T347" s="200">
        <v>157761968.21000001</v>
      </c>
      <c r="U347" s="200">
        <v>44216186.75</v>
      </c>
      <c r="V347" s="161">
        <v>-45735562.130000003</v>
      </c>
      <c r="W347" s="161">
        <v>-216404318.88999999</v>
      </c>
      <c r="X347" s="161">
        <v>141397660.58000001</v>
      </c>
      <c r="Y347" s="161">
        <v>102229527.45</v>
      </c>
    </row>
    <row r="348" spans="1:25" x14ac:dyDescent="0.2">
      <c r="A348" s="139" t="s">
        <v>33</v>
      </c>
      <c r="B348" s="139">
        <v>5</v>
      </c>
      <c r="C348" s="139">
        <v>1</v>
      </c>
      <c r="D348" s="139">
        <v>7</v>
      </c>
      <c r="E348" s="139">
        <v>0</v>
      </c>
      <c r="F348" s="139">
        <v>0</v>
      </c>
      <c r="G348" s="139">
        <v>0</v>
      </c>
      <c r="H348" s="139">
        <v>0</v>
      </c>
      <c r="I348" s="145"/>
      <c r="J348" s="141" t="s">
        <v>32</v>
      </c>
      <c r="K348" s="146"/>
      <c r="L348" s="149"/>
      <c r="M348" s="146"/>
      <c r="N348" s="146"/>
      <c r="O348" s="146"/>
      <c r="P348" s="147"/>
      <c r="Q348" s="161">
        <v>-2889905</v>
      </c>
      <c r="R348" s="161">
        <v>-71584582</v>
      </c>
      <c r="S348" s="161">
        <v>221898994.38</v>
      </c>
      <c r="T348" s="200">
        <v>157761968.21000001</v>
      </c>
      <c r="U348" s="200">
        <v>44216186.75</v>
      </c>
      <c r="V348" s="161">
        <v>-45735562.130000003</v>
      </c>
      <c r="W348" s="161">
        <v>-216404318.88999999</v>
      </c>
      <c r="X348" s="161">
        <v>141397660.58000001</v>
      </c>
      <c r="Y348" s="161">
        <v>102229527.45</v>
      </c>
    </row>
    <row r="349" spans="1:25" x14ac:dyDescent="0.2">
      <c r="A349" s="139" t="s">
        <v>31</v>
      </c>
      <c r="B349" s="139">
        <v>5</v>
      </c>
      <c r="C349" s="139">
        <v>1</v>
      </c>
      <c r="D349" s="139">
        <v>8</v>
      </c>
      <c r="E349" s="139">
        <v>0</v>
      </c>
      <c r="F349" s="139">
        <v>0</v>
      </c>
      <c r="G349" s="139">
        <v>0</v>
      </c>
      <c r="H349" s="139">
        <v>0</v>
      </c>
      <c r="I349" s="145"/>
      <c r="J349" s="141" t="s">
        <v>30</v>
      </c>
      <c r="K349" s="146"/>
      <c r="L349" s="149"/>
      <c r="M349" s="146"/>
      <c r="N349" s="146"/>
      <c r="O349" s="146"/>
      <c r="P349" s="147"/>
      <c r="Q349" s="161">
        <v>210878013</v>
      </c>
      <c r="R349" s="161">
        <v>232795118</v>
      </c>
      <c r="S349" s="161">
        <v>280524796.93000001</v>
      </c>
      <c r="T349" s="200">
        <v>225992975.66999999</v>
      </c>
      <c r="U349" s="200">
        <v>285282615.38</v>
      </c>
      <c r="V349" s="161">
        <v>258787661.72999999</v>
      </c>
      <c r="W349" s="161">
        <v>260826408.25999999</v>
      </c>
      <c r="X349" s="161">
        <v>329654001.95999998</v>
      </c>
      <c r="Y349" s="161">
        <v>343322218.06999999</v>
      </c>
    </row>
    <row r="350" spans="1:25" x14ac:dyDescent="0.2">
      <c r="A350" s="139" t="s">
        <v>29</v>
      </c>
      <c r="B350" s="139">
        <v>5</v>
      </c>
      <c r="C350" s="139">
        <v>1</v>
      </c>
      <c r="D350" s="139">
        <v>9</v>
      </c>
      <c r="E350" s="139">
        <v>0</v>
      </c>
      <c r="F350" s="139">
        <v>0</v>
      </c>
      <c r="G350" s="139">
        <v>0</v>
      </c>
      <c r="H350" s="139">
        <v>0</v>
      </c>
      <c r="I350" s="145"/>
      <c r="J350" s="141" t="s">
        <v>28</v>
      </c>
      <c r="K350" s="146"/>
      <c r="L350" s="149"/>
      <c r="M350" s="146"/>
      <c r="N350" s="146"/>
      <c r="O350" s="146"/>
      <c r="P350" s="147"/>
      <c r="Q350" s="161">
        <v>213767918</v>
      </c>
      <c r="R350" s="161">
        <v>304379700</v>
      </c>
      <c r="S350" s="161">
        <v>58625802.549999997</v>
      </c>
      <c r="T350" s="200">
        <v>68231007.459999993</v>
      </c>
      <c r="U350" s="200">
        <v>241066428.63</v>
      </c>
      <c r="V350" s="161">
        <v>304523223.86000001</v>
      </c>
      <c r="W350" s="161">
        <v>477230727.14999998</v>
      </c>
      <c r="X350" s="161">
        <v>188256341.38</v>
      </c>
      <c r="Y350" s="161">
        <v>241092690.62</v>
      </c>
    </row>
    <row r="351" spans="1:25" x14ac:dyDescent="0.2">
      <c r="A351" s="139" t="s">
        <v>27</v>
      </c>
      <c r="B351" s="139">
        <v>5</v>
      </c>
      <c r="C351" s="139">
        <v>1</v>
      </c>
      <c r="D351" s="139">
        <v>10</v>
      </c>
      <c r="E351" s="139">
        <v>0</v>
      </c>
      <c r="F351" s="139">
        <v>0</v>
      </c>
      <c r="G351" s="139">
        <v>0</v>
      </c>
      <c r="H351" s="139">
        <v>0</v>
      </c>
      <c r="I351" s="145"/>
      <c r="J351" s="141" t="s">
        <v>26</v>
      </c>
      <c r="K351" s="146"/>
      <c r="L351" s="149"/>
      <c r="M351" s="146"/>
      <c r="N351" s="146"/>
      <c r="O351" s="146"/>
      <c r="P351" s="147"/>
      <c r="Q351" s="161">
        <v>-47094595</v>
      </c>
      <c r="R351" s="161">
        <v>86510764</v>
      </c>
      <c r="S351" s="161">
        <v>-136476412</v>
      </c>
      <c r="T351" s="200">
        <v>-109160128.33</v>
      </c>
      <c r="U351" s="200">
        <v>-1073258.21</v>
      </c>
      <c r="V351" s="161">
        <v>137764954.78999999</v>
      </c>
      <c r="W351" s="161">
        <v>34731955.640000001</v>
      </c>
      <c r="X351" s="161">
        <v>-51317349.880000003</v>
      </c>
      <c r="Y351" s="161">
        <v>45847262.579999998</v>
      </c>
    </row>
    <row r="352" spans="1:25" x14ac:dyDescent="0.2">
      <c r="A352" s="144" t="s">
        <v>25</v>
      </c>
      <c r="B352" s="144">
        <v>5</v>
      </c>
      <c r="C352" s="144">
        <v>1</v>
      </c>
      <c r="D352" s="144">
        <v>10</v>
      </c>
      <c r="E352" s="144">
        <v>1</v>
      </c>
      <c r="F352" s="144">
        <v>0</v>
      </c>
      <c r="G352" s="144">
        <v>0</v>
      </c>
      <c r="H352" s="144">
        <v>0</v>
      </c>
      <c r="I352" s="145"/>
      <c r="J352" s="146"/>
      <c r="K352" s="146" t="s">
        <v>24</v>
      </c>
      <c r="L352" s="149"/>
      <c r="M352" s="146"/>
      <c r="N352" s="146"/>
      <c r="O352" s="146"/>
      <c r="P352" s="147"/>
      <c r="Q352" s="148">
        <v>-47074129</v>
      </c>
      <c r="R352" s="148">
        <v>86504255</v>
      </c>
      <c r="S352" s="148">
        <v>-137060724.59999999</v>
      </c>
      <c r="T352" s="197">
        <v>-109251920.48</v>
      </c>
      <c r="U352" s="197">
        <v>-1212094.52</v>
      </c>
      <c r="V352" s="148">
        <v>137346981.5</v>
      </c>
      <c r="W352" s="148">
        <v>36328641.710000001</v>
      </c>
      <c r="X352" s="148">
        <v>-51746468.189999998</v>
      </c>
      <c r="Y352" s="148">
        <v>44346698.810000002</v>
      </c>
    </row>
    <row r="353" spans="1:25" x14ac:dyDescent="0.2">
      <c r="A353" s="144" t="s">
        <v>23</v>
      </c>
      <c r="B353" s="144">
        <v>5</v>
      </c>
      <c r="C353" s="144">
        <v>1</v>
      </c>
      <c r="D353" s="144">
        <v>10</v>
      </c>
      <c r="E353" s="144">
        <v>2</v>
      </c>
      <c r="F353" s="144">
        <v>0</v>
      </c>
      <c r="G353" s="144">
        <v>0</v>
      </c>
      <c r="H353" s="144">
        <v>0</v>
      </c>
      <c r="I353" s="145"/>
      <c r="J353" s="146"/>
      <c r="K353" s="146" t="s">
        <v>22</v>
      </c>
      <c r="L353" s="149"/>
      <c r="M353" s="146"/>
      <c r="N353" s="146"/>
      <c r="O353" s="146"/>
      <c r="P353" s="147"/>
      <c r="Q353" s="148">
        <v>-20466</v>
      </c>
      <c r="R353" s="148">
        <v>6509</v>
      </c>
      <c r="S353" s="148">
        <v>584312.6</v>
      </c>
      <c r="T353" s="197">
        <v>91792.15</v>
      </c>
      <c r="U353" s="197">
        <v>138836.31</v>
      </c>
      <c r="V353" s="148">
        <v>417973.29</v>
      </c>
      <c r="W353" s="148">
        <v>-1596686.07</v>
      </c>
      <c r="X353" s="148">
        <v>429118.31</v>
      </c>
      <c r="Y353" s="148">
        <v>1500563.77</v>
      </c>
    </row>
    <row r="354" spans="1:25" x14ac:dyDescent="0.2">
      <c r="A354" s="139" t="s">
        <v>21</v>
      </c>
      <c r="B354" s="139">
        <v>6</v>
      </c>
      <c r="C354" s="139">
        <v>0</v>
      </c>
      <c r="D354" s="139">
        <v>0</v>
      </c>
      <c r="E354" s="139">
        <v>0</v>
      </c>
      <c r="F354" s="139">
        <v>0</v>
      </c>
      <c r="G354" s="139">
        <v>0</v>
      </c>
      <c r="H354" s="139">
        <v>0</v>
      </c>
      <c r="I354" s="140" t="s">
        <v>20</v>
      </c>
      <c r="J354" s="146"/>
      <c r="K354" s="146"/>
      <c r="L354" s="146"/>
      <c r="M354" s="146"/>
      <c r="N354" s="146"/>
      <c r="O354" s="146"/>
      <c r="P354" s="147"/>
      <c r="Q354" s="161">
        <v>0</v>
      </c>
      <c r="R354" s="161">
        <v>0</v>
      </c>
      <c r="S354" s="161">
        <v>0</v>
      </c>
      <c r="T354" s="200">
        <v>0</v>
      </c>
      <c r="U354" s="200">
        <v>0</v>
      </c>
      <c r="V354" s="161">
        <v>0</v>
      </c>
      <c r="W354" s="161">
        <v>0</v>
      </c>
      <c r="X354" s="161">
        <v>0</v>
      </c>
      <c r="Y354" s="161">
        <v>0</v>
      </c>
    </row>
    <row r="355" spans="1:25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178"/>
      <c r="J355" s="7" t="s">
        <v>18</v>
      </c>
      <c r="K355" s="8"/>
      <c r="L355" s="7"/>
      <c r="M355" s="7"/>
      <c r="N355" s="7"/>
      <c r="O355" s="7"/>
      <c r="P355" s="6"/>
      <c r="Q355" s="5">
        <v>14178453</v>
      </c>
      <c r="R355" s="5">
        <v>0</v>
      </c>
      <c r="S355" s="5">
        <v>0</v>
      </c>
      <c r="T355" s="189">
        <v>0</v>
      </c>
      <c r="U355" s="189">
        <v>0</v>
      </c>
      <c r="V355" s="5">
        <v>0</v>
      </c>
      <c r="W355" s="5">
        <v>201262400.97</v>
      </c>
      <c r="X355" s="5">
        <v>0</v>
      </c>
      <c r="Y355" s="5">
        <v>0</v>
      </c>
    </row>
    <row r="356" spans="1:25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178"/>
      <c r="J356" s="7" t="s">
        <v>16</v>
      </c>
      <c r="K356" s="8"/>
      <c r="L356" s="7"/>
      <c r="M356" s="7"/>
      <c r="N356" s="7"/>
      <c r="O356" s="7"/>
      <c r="P356" s="6"/>
      <c r="Q356" s="5">
        <v>0</v>
      </c>
      <c r="R356" s="5">
        <v>0</v>
      </c>
      <c r="S356" s="5">
        <v>0</v>
      </c>
      <c r="T356" s="189">
        <v>0</v>
      </c>
      <c r="U356" s="189">
        <v>0</v>
      </c>
      <c r="V356" s="5">
        <v>0</v>
      </c>
      <c r="W356" s="5">
        <v>0</v>
      </c>
      <c r="X356" s="5">
        <v>0</v>
      </c>
      <c r="Y356" s="5">
        <v>0</v>
      </c>
    </row>
    <row r="357" spans="1:25" x14ac:dyDescent="0.2">
      <c r="A357" s="139" t="s">
        <v>15</v>
      </c>
      <c r="B357" s="139">
        <v>6</v>
      </c>
      <c r="C357" s="139">
        <v>3</v>
      </c>
      <c r="D357" s="139">
        <v>0</v>
      </c>
      <c r="E357" s="139">
        <v>0</v>
      </c>
      <c r="F357" s="139">
        <v>0</v>
      </c>
      <c r="G357" s="139">
        <v>0</v>
      </c>
      <c r="H357" s="139">
        <v>0</v>
      </c>
      <c r="I357" s="179"/>
      <c r="J357" s="180" t="s">
        <v>14</v>
      </c>
      <c r="K357" s="146"/>
      <c r="L357" s="146"/>
      <c r="M357" s="146"/>
      <c r="N357" s="146"/>
      <c r="O357" s="146"/>
      <c r="P357" s="147"/>
      <c r="Q357" s="161">
        <v>0</v>
      </c>
      <c r="R357" s="161">
        <v>0</v>
      </c>
      <c r="S357" s="161">
        <v>0</v>
      </c>
      <c r="T357" s="200">
        <v>0</v>
      </c>
      <c r="U357" s="200">
        <v>0</v>
      </c>
      <c r="V357" s="161">
        <v>0</v>
      </c>
      <c r="W357" s="161">
        <v>0</v>
      </c>
      <c r="X357" s="161">
        <v>0</v>
      </c>
      <c r="Y357" s="161">
        <v>0</v>
      </c>
    </row>
    <row r="358" spans="1:25" x14ac:dyDescent="0.2">
      <c r="A358" s="181" t="s">
        <v>13</v>
      </c>
      <c r="B358" s="181">
        <v>6</v>
      </c>
      <c r="C358" s="181">
        <v>3</v>
      </c>
      <c r="D358" s="181">
        <v>1</v>
      </c>
      <c r="E358" s="181">
        <v>0</v>
      </c>
      <c r="F358" s="181">
        <v>0</v>
      </c>
      <c r="G358" s="181">
        <v>0</v>
      </c>
      <c r="H358" s="181">
        <v>0</v>
      </c>
      <c r="I358" s="182"/>
      <c r="J358" s="7"/>
      <c r="K358" s="8" t="s">
        <v>12</v>
      </c>
      <c r="L358" s="7"/>
      <c r="M358" s="7"/>
      <c r="N358" s="7"/>
      <c r="O358" s="7"/>
      <c r="P358" s="6"/>
      <c r="Q358" s="5">
        <v>964712711</v>
      </c>
      <c r="R358" s="5">
        <v>961822806</v>
      </c>
      <c r="S358" s="5">
        <v>890238224</v>
      </c>
      <c r="T358" s="189">
        <v>1112137218.3800001</v>
      </c>
      <c r="U358" s="189">
        <v>1269899186.5899999</v>
      </c>
      <c r="V358" s="5">
        <v>1314115373.3399999</v>
      </c>
      <c r="W358" s="5">
        <v>1268379811.21</v>
      </c>
      <c r="X358" s="5">
        <v>1051975492.3200001</v>
      </c>
      <c r="Y358" s="5">
        <v>1193373152.9000001</v>
      </c>
    </row>
    <row r="359" spans="1:25" x14ac:dyDescent="0.2">
      <c r="A359" s="181" t="s">
        <v>11</v>
      </c>
      <c r="B359" s="181">
        <v>6</v>
      </c>
      <c r="C359" s="181">
        <v>3</v>
      </c>
      <c r="D359" s="181">
        <v>2</v>
      </c>
      <c r="E359" s="181">
        <v>0</v>
      </c>
      <c r="F359" s="181">
        <v>0</v>
      </c>
      <c r="G359" s="181">
        <v>0</v>
      </c>
      <c r="H359" s="181">
        <v>0</v>
      </c>
      <c r="I359" s="182"/>
      <c r="J359" s="7"/>
      <c r="K359" s="8" t="s">
        <v>10</v>
      </c>
      <c r="L359" s="7"/>
      <c r="M359" s="7"/>
      <c r="N359" s="7"/>
      <c r="O359" s="7"/>
      <c r="P359" s="6"/>
      <c r="Q359" s="5">
        <v>961822806</v>
      </c>
      <c r="R359" s="5">
        <v>890238224</v>
      </c>
      <c r="S359" s="174">
        <v>1112137218.3800001</v>
      </c>
      <c r="T359" s="189">
        <v>1269899186.5899999</v>
      </c>
      <c r="U359" s="189">
        <v>1314115373.3399999</v>
      </c>
      <c r="V359" s="5">
        <v>1268379811.21</v>
      </c>
      <c r="W359" s="5">
        <v>1051975492.3200001</v>
      </c>
      <c r="X359" s="5">
        <v>1193373152.9000001</v>
      </c>
      <c r="Y359" s="5">
        <v>1295602680.3499999</v>
      </c>
    </row>
    <row r="360" spans="1:25" x14ac:dyDescent="0.2">
      <c r="A360" s="183" t="s">
        <v>9</v>
      </c>
      <c r="B360" s="183">
        <v>6</v>
      </c>
      <c r="C360" s="183">
        <v>2</v>
      </c>
      <c r="D360" s="183">
        <v>0</v>
      </c>
      <c r="E360" s="183">
        <v>0</v>
      </c>
      <c r="F360" s="183">
        <v>0</v>
      </c>
      <c r="G360" s="183">
        <v>0</v>
      </c>
      <c r="H360" s="183">
        <v>0</v>
      </c>
      <c r="I360" s="140" t="s">
        <v>8</v>
      </c>
      <c r="J360" s="149"/>
      <c r="K360" s="146"/>
      <c r="L360" s="146"/>
      <c r="M360" s="184"/>
      <c r="N360" s="184"/>
      <c r="O360" s="184"/>
      <c r="P360" s="185"/>
      <c r="Q360" s="138">
        <v>0</v>
      </c>
      <c r="R360" s="138">
        <v>0</v>
      </c>
      <c r="S360" s="138">
        <v>0</v>
      </c>
      <c r="T360" s="195">
        <v>0</v>
      </c>
      <c r="U360" s="195">
        <v>0</v>
      </c>
      <c r="V360" s="138">
        <v>0</v>
      </c>
      <c r="W360" s="138">
        <v>0</v>
      </c>
      <c r="X360" s="138">
        <v>0</v>
      </c>
      <c r="Y360" s="138">
        <v>0</v>
      </c>
    </row>
    <row r="361" spans="1:25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178"/>
      <c r="J361" s="7" t="s">
        <v>6</v>
      </c>
      <c r="K361" s="8"/>
      <c r="L361" s="7"/>
      <c r="M361" s="7"/>
      <c r="N361" s="7"/>
      <c r="O361" s="7"/>
      <c r="P361" s="6"/>
      <c r="Q361" s="5">
        <v>-2889905</v>
      </c>
      <c r="R361" s="5">
        <v>-74474487</v>
      </c>
      <c r="S361" s="5">
        <v>147424507.38</v>
      </c>
      <c r="T361" s="189">
        <v>305186475.58999997</v>
      </c>
      <c r="U361" s="189">
        <v>349402662.33999997</v>
      </c>
      <c r="V361" s="5">
        <v>303667100.20999998</v>
      </c>
      <c r="W361" s="5">
        <v>87262781.319999993</v>
      </c>
      <c r="X361" s="5">
        <v>228660441.90000001</v>
      </c>
      <c r="Y361" s="5">
        <v>330889969.35000002</v>
      </c>
    </row>
    <row r="362" spans="1:25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178"/>
      <c r="J362" s="7" t="s">
        <v>4</v>
      </c>
      <c r="K362" s="8"/>
      <c r="L362" s="7"/>
      <c r="M362" s="7"/>
      <c r="N362" s="7"/>
      <c r="O362" s="7"/>
      <c r="P362" s="6"/>
      <c r="Q362" s="5">
        <v>-2889905</v>
      </c>
      <c r="R362" s="5">
        <v>-74474487</v>
      </c>
      <c r="S362" s="5">
        <v>147424507.38</v>
      </c>
      <c r="T362" s="189">
        <v>305186475.58999997</v>
      </c>
      <c r="U362" s="189">
        <v>349402662.33999997</v>
      </c>
      <c r="V362" s="5">
        <v>303667100.20999998</v>
      </c>
      <c r="W362" s="5">
        <v>87262781.319999993</v>
      </c>
      <c r="X362" s="5">
        <v>228660441.90000001</v>
      </c>
      <c r="Y362" s="5">
        <v>330889969.35000002</v>
      </c>
    </row>
    <row r="363" spans="1:25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178"/>
      <c r="J363" s="7" t="s">
        <v>2</v>
      </c>
      <c r="K363" s="8"/>
      <c r="L363" s="7"/>
      <c r="M363" s="7"/>
      <c r="N363" s="7"/>
      <c r="O363" s="7"/>
      <c r="P363" s="6"/>
      <c r="Q363" s="5">
        <v>210878013</v>
      </c>
      <c r="R363" s="5">
        <v>443673131</v>
      </c>
      <c r="S363" s="5">
        <v>724197927.92999995</v>
      </c>
      <c r="T363" s="189">
        <v>950190903.60000002</v>
      </c>
      <c r="U363" s="189">
        <v>1235473518.98</v>
      </c>
      <c r="V363" s="5">
        <v>1494261180.71</v>
      </c>
      <c r="W363" s="5">
        <v>1755087588.97</v>
      </c>
      <c r="X363" s="5">
        <v>2084741590.9300001</v>
      </c>
      <c r="Y363" s="5">
        <v>2428063809</v>
      </c>
    </row>
    <row r="364" spans="1:25" ht="13.5" thickBot="1" x14ac:dyDescent="0.25">
      <c r="A364" s="186" t="s">
        <v>1</v>
      </c>
      <c r="B364" s="186">
        <v>6</v>
      </c>
      <c r="C364" s="186">
        <v>2</v>
      </c>
      <c r="D364" s="186">
        <v>4</v>
      </c>
      <c r="E364" s="186">
        <v>0</v>
      </c>
      <c r="F364" s="186">
        <v>0</v>
      </c>
      <c r="G364" s="186">
        <v>0</v>
      </c>
      <c r="H364" s="186">
        <v>0</v>
      </c>
      <c r="I364" s="187"/>
      <c r="J364" s="3" t="s">
        <v>0</v>
      </c>
      <c r="K364" s="4"/>
      <c r="L364" s="3"/>
      <c r="M364" s="3"/>
      <c r="N364" s="3"/>
      <c r="O364" s="3"/>
      <c r="P364" s="2"/>
      <c r="Q364" s="1">
        <v>213767918</v>
      </c>
      <c r="R364" s="1">
        <v>518147618</v>
      </c>
      <c r="S364" s="1">
        <v>576773420.54999995</v>
      </c>
      <c r="T364" s="191">
        <v>645004428.00999999</v>
      </c>
      <c r="U364" s="191">
        <v>886070856.63999999</v>
      </c>
      <c r="V364" s="1">
        <v>1190594080.5</v>
      </c>
      <c r="W364" s="1">
        <v>1667824807.6500001</v>
      </c>
      <c r="X364" s="1">
        <v>1856081149.03</v>
      </c>
      <c r="Y364" s="1">
        <v>2097173839.6500001</v>
      </c>
    </row>
    <row r="365" spans="1:25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Carlos Adrian Pulido San Juan</cp:lastModifiedBy>
  <dcterms:created xsi:type="dcterms:W3CDTF">2017-06-21T15:47:04Z</dcterms:created>
  <dcterms:modified xsi:type="dcterms:W3CDTF">2018-11-01T23:05:46Z</dcterms:modified>
</cp:coreProperties>
</file>